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tables/table4.xml" ContentType="application/vnd.openxmlformats-officedocument.spreadsheetml.table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dministrative\Appraisal\ESTIMATES\H) ESTIMATES\H185357\Complete Info 2023\"/>
    </mc:Choice>
  </mc:AlternateContent>
  <xr:revisionPtr revIDLastSave="0" documentId="13_ncr:1_{17AED7FA-D9D8-4B17-95E1-DB11A0DB2A2B}" xr6:coauthVersionLast="47" xr6:coauthVersionMax="47" xr10:uidLastSave="{00000000-0000-0000-0000-000000000000}"/>
  <bookViews>
    <workbookView xWindow="22932" yWindow="-1908" windowWidth="30936" windowHeight="16896" activeTab="4" xr2:uid="{122EB54B-ABB4-4135-964D-C3BB34E90D2A}"/>
  </bookViews>
  <sheets>
    <sheet name="For Requestors" sheetId="1" r:id="rId1"/>
    <sheet name="For Estimators" sheetId="2" r:id="rId2"/>
    <sheet name="For ROW Office" sheetId="7" r:id="rId3"/>
    <sheet name="Project Notes" sheetId="6" r:id="rId4"/>
    <sheet name="Cost Estimate Report" sheetId="4" r:id="rId5"/>
    <sheet name="Reference" sheetId="5" r:id="rId6"/>
    <sheet name="ChangeLog" sheetId="8" state="hidden" r:id="rId7"/>
  </sheets>
  <definedNames>
    <definedName name="_xlnm._FilterDatabase" localSheetId="1" hidden="1">'For Estimators'!#REF!</definedName>
    <definedName name="Estimators">Table2[]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1" i="7" l="1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L72" i="7"/>
  <c r="L73" i="7"/>
  <c r="L74" i="7"/>
  <c r="L75" i="7"/>
  <c r="L76" i="7"/>
  <c r="L77" i="7"/>
  <c r="L78" i="7"/>
  <c r="L79" i="7"/>
  <c r="L80" i="7"/>
  <c r="L81" i="7"/>
  <c r="L82" i="7"/>
  <c r="L83" i="7"/>
  <c r="L84" i="7"/>
  <c r="L85" i="7"/>
  <c r="L86" i="7"/>
  <c r="L87" i="7"/>
  <c r="L88" i="7"/>
  <c r="L89" i="7"/>
  <c r="L90" i="7"/>
  <c r="L91" i="7"/>
  <c r="L92" i="7"/>
  <c r="L93" i="7"/>
  <c r="L94" i="7"/>
  <c r="L95" i="7"/>
  <c r="L96" i="7"/>
  <c r="L97" i="7"/>
  <c r="L98" i="7"/>
  <c r="L99" i="7"/>
  <c r="L100" i="7"/>
  <c r="L101" i="7"/>
  <c r="L102" i="7"/>
  <c r="L103" i="7"/>
  <c r="L104" i="7"/>
  <c r="L105" i="7"/>
  <c r="L106" i="7"/>
  <c r="L107" i="7"/>
  <c r="L108" i="7"/>
  <c r="L109" i="7"/>
  <c r="L110" i="7"/>
  <c r="L111" i="7"/>
  <c r="L112" i="7"/>
  <c r="L113" i="7"/>
  <c r="L114" i="7"/>
  <c r="L115" i="7"/>
  <c r="L116" i="7"/>
  <c r="L117" i="7"/>
  <c r="L118" i="7"/>
  <c r="L119" i="7"/>
  <c r="L120" i="7"/>
  <c r="L121" i="7"/>
  <c r="L122" i="7"/>
  <c r="L123" i="7"/>
  <c r="L124" i="7"/>
  <c r="L125" i="7"/>
  <c r="L126" i="7"/>
  <c r="L127" i="7"/>
  <c r="L128" i="7"/>
  <c r="L129" i="7"/>
  <c r="L130" i="7"/>
  <c r="L131" i="7"/>
  <c r="L132" i="7"/>
  <c r="L133" i="7"/>
  <c r="L134" i="7"/>
  <c r="L135" i="7"/>
  <c r="L136" i="7"/>
  <c r="L137" i="7"/>
  <c r="L138" i="7"/>
  <c r="L139" i="7"/>
  <c r="L140" i="7"/>
  <c r="L141" i="7"/>
  <c r="L142" i="7"/>
  <c r="L143" i="7"/>
  <c r="L144" i="7"/>
  <c r="L145" i="7"/>
  <c r="L146" i="7"/>
  <c r="L147" i="7"/>
  <c r="L148" i="7"/>
  <c r="L149" i="7"/>
  <c r="L150" i="7"/>
  <c r="L151" i="7"/>
  <c r="L152" i="7"/>
  <c r="L153" i="7"/>
  <c r="L154" i="7"/>
  <c r="L155" i="7"/>
  <c r="L156" i="7"/>
  <c r="L157" i="7"/>
  <c r="L158" i="7"/>
  <c r="L159" i="7"/>
  <c r="L160" i="7"/>
  <c r="L161" i="7"/>
  <c r="L162" i="7"/>
  <c r="L163" i="7"/>
  <c r="L164" i="7"/>
  <c r="L165" i="7"/>
  <c r="L166" i="7"/>
  <c r="L167" i="7"/>
  <c r="L168" i="7"/>
  <c r="L169" i="7"/>
  <c r="L170" i="7"/>
  <c r="L171" i="7"/>
  <c r="L172" i="7"/>
  <c r="L173" i="7"/>
  <c r="L174" i="7"/>
  <c r="L175" i="7"/>
  <c r="L176" i="7"/>
  <c r="L177" i="7"/>
  <c r="L178" i="7"/>
  <c r="L179" i="7"/>
  <c r="L180" i="7"/>
  <c r="L181" i="7"/>
  <c r="L182" i="7"/>
  <c r="L183" i="7"/>
  <c r="L184" i="7"/>
  <c r="L185" i="7"/>
  <c r="L186" i="7"/>
  <c r="L187" i="7"/>
  <c r="L188" i="7"/>
  <c r="L189" i="7"/>
  <c r="L190" i="7"/>
  <c r="L191" i="7"/>
  <c r="L192" i="7"/>
  <c r="L193" i="7"/>
  <c r="L194" i="7"/>
  <c r="L195" i="7"/>
  <c r="L196" i="7"/>
  <c r="L197" i="7"/>
  <c r="L198" i="7"/>
  <c r="L199" i="7"/>
  <c r="L200" i="7"/>
  <c r="L201" i="7"/>
  <c r="L202" i="7"/>
  <c r="L203" i="7"/>
  <c r="L204" i="7"/>
  <c r="L205" i="7"/>
  <c r="L206" i="7"/>
  <c r="L207" i="7"/>
  <c r="L208" i="7"/>
  <c r="L209" i="7"/>
  <c r="L210" i="7"/>
  <c r="L211" i="7"/>
  <c r="L212" i="7"/>
  <c r="L213" i="7"/>
  <c r="L214" i="7"/>
  <c r="L215" i="7"/>
  <c r="L216" i="7"/>
  <c r="L217" i="7"/>
  <c r="L218" i="7"/>
  <c r="L219" i="7"/>
  <c r="L220" i="7"/>
  <c r="L221" i="7"/>
  <c r="L222" i="7"/>
  <c r="L223" i="7"/>
  <c r="L224" i="7"/>
  <c r="L225" i="7"/>
  <c r="L226" i="7"/>
  <c r="L227" i="7"/>
  <c r="L228" i="7"/>
  <c r="L229" i="7"/>
  <c r="L230" i="7"/>
  <c r="L231" i="7"/>
  <c r="L232" i="7"/>
  <c r="L233" i="7"/>
  <c r="L234" i="7"/>
  <c r="L235" i="7"/>
  <c r="L236" i="7"/>
  <c r="L237" i="7"/>
  <c r="L238" i="7"/>
  <c r="L239" i="7"/>
  <c r="L240" i="7"/>
  <c r="L241" i="7"/>
  <c r="L242" i="7"/>
  <c r="L243" i="7"/>
  <c r="L244" i="7"/>
  <c r="L245" i="7"/>
  <c r="L246" i="7"/>
  <c r="L247" i="7"/>
  <c r="L248" i="7"/>
  <c r="L249" i="7"/>
  <c r="L250" i="7"/>
  <c r="L251" i="7"/>
  <c r="L252" i="7"/>
  <c r="L253" i="7"/>
  <c r="L254" i="7"/>
  <c r="L255" i="7"/>
  <c r="L256" i="7"/>
  <c r="L257" i="7"/>
  <c r="L258" i="7"/>
  <c r="L259" i="7"/>
  <c r="L260" i="7"/>
  <c r="L261" i="7"/>
  <c r="L262" i="7"/>
  <c r="L263" i="7"/>
  <c r="L264" i="7"/>
  <c r="L265" i="7"/>
  <c r="L266" i="7"/>
  <c r="L267" i="7"/>
  <c r="L268" i="7"/>
  <c r="L269" i="7"/>
  <c r="L270" i="7"/>
  <c r="L271" i="7"/>
  <c r="L272" i="7"/>
  <c r="L273" i="7"/>
  <c r="L274" i="7"/>
  <c r="L275" i="7"/>
  <c r="L276" i="7"/>
  <c r="L277" i="7"/>
  <c r="L278" i="7"/>
  <c r="L279" i="7"/>
  <c r="L280" i="7"/>
  <c r="L281" i="7"/>
  <c r="L282" i="7"/>
  <c r="L283" i="7"/>
  <c r="L284" i="7"/>
  <c r="L285" i="7"/>
  <c r="L286" i="7"/>
  <c r="L287" i="7"/>
  <c r="L288" i="7"/>
  <c r="L289" i="7"/>
  <c r="L290" i="7"/>
  <c r="L291" i="7"/>
  <c r="L292" i="7"/>
  <c r="L293" i="7"/>
  <c r="L294" i="7"/>
  <c r="L295" i="7"/>
  <c r="L296" i="7"/>
  <c r="L297" i="7"/>
  <c r="L298" i="7"/>
  <c r="L299" i="7"/>
  <c r="L300" i="7"/>
  <c r="L301" i="7"/>
  <c r="L302" i="7"/>
  <c r="L303" i="7"/>
  <c r="L304" i="7"/>
  <c r="L305" i="7"/>
  <c r="L306" i="7"/>
  <c r="L307" i="7"/>
  <c r="L308" i="7"/>
  <c r="L309" i="7"/>
  <c r="L310" i="7"/>
  <c r="L311" i="7"/>
  <c r="L312" i="7"/>
  <c r="L313" i="7"/>
  <c r="L314" i="7"/>
  <c r="L315" i="7"/>
  <c r="L316" i="7"/>
  <c r="L317" i="7"/>
  <c r="L318" i="7"/>
  <c r="L319" i="7"/>
  <c r="L320" i="7"/>
  <c r="L321" i="7"/>
  <c r="L322" i="7"/>
  <c r="L323" i="7"/>
  <c r="L324" i="7"/>
  <c r="L325" i="7"/>
  <c r="L326" i="7"/>
  <c r="L327" i="7"/>
  <c r="L328" i="7"/>
  <c r="L329" i="7"/>
  <c r="L330" i="7"/>
  <c r="L331" i="7"/>
  <c r="L332" i="7"/>
  <c r="L333" i="7"/>
  <c r="L334" i="7"/>
  <c r="L335" i="7"/>
  <c r="L336" i="7"/>
  <c r="L337" i="7"/>
  <c r="L338" i="7"/>
  <c r="L339" i="7"/>
  <c r="L340" i="7"/>
  <c r="L341" i="7"/>
  <c r="L342" i="7"/>
  <c r="L343" i="7"/>
  <c r="L344" i="7"/>
  <c r="L345" i="7"/>
  <c r="L346" i="7"/>
  <c r="L347" i="7"/>
  <c r="L348" i="7"/>
  <c r="L349" i="7"/>
  <c r="L350" i="7"/>
  <c r="L351" i="7"/>
  <c r="L352" i="7"/>
  <c r="L353" i="7"/>
  <c r="L354" i="7"/>
  <c r="L355" i="7"/>
  <c r="L356" i="7"/>
  <c r="L357" i="7"/>
  <c r="L358" i="7"/>
  <c r="L359" i="7"/>
  <c r="L360" i="7"/>
  <c r="L361" i="7"/>
  <c r="L362" i="7"/>
  <c r="L363" i="7"/>
  <c r="L364" i="7"/>
  <c r="L365" i="7"/>
  <c r="L366" i="7"/>
  <c r="L367" i="7"/>
  <c r="L368" i="7"/>
  <c r="L369" i="7"/>
  <c r="L370" i="7"/>
  <c r="L371" i="7"/>
  <c r="L372" i="7"/>
  <c r="L373" i="7"/>
  <c r="L374" i="7"/>
  <c r="L375" i="7"/>
  <c r="L376" i="7"/>
  <c r="L377" i="7"/>
  <c r="L378" i="7"/>
  <c r="L379" i="7"/>
  <c r="L380" i="7"/>
  <c r="L381" i="7"/>
  <c r="L382" i="7"/>
  <c r="L383" i="7"/>
  <c r="L384" i="7"/>
  <c r="L385" i="7"/>
  <c r="L386" i="7"/>
  <c r="L387" i="7"/>
  <c r="L388" i="7"/>
  <c r="L389" i="7"/>
  <c r="L390" i="7"/>
  <c r="L391" i="7"/>
  <c r="L392" i="7"/>
  <c r="L393" i="7"/>
  <c r="L394" i="7"/>
  <c r="L395" i="7"/>
  <c r="L396" i="7"/>
  <c r="L397" i="7"/>
  <c r="L398" i="7"/>
  <c r="L399" i="7"/>
  <c r="L400" i="7"/>
  <c r="L401" i="7"/>
  <c r="L402" i="7"/>
  <c r="L403" i="7"/>
  <c r="L404" i="7"/>
  <c r="L405" i="7"/>
  <c r="L406" i="7"/>
  <c r="L407" i="7"/>
  <c r="L408" i="7"/>
  <c r="L409" i="7"/>
  <c r="L410" i="7"/>
  <c r="L411" i="7"/>
  <c r="L412" i="7"/>
  <c r="L413" i="7"/>
  <c r="L414" i="7"/>
  <c r="L415" i="7"/>
  <c r="L416" i="7"/>
  <c r="L417" i="7"/>
  <c r="L418" i="7"/>
  <c r="L419" i="7"/>
  <c r="L420" i="7"/>
  <c r="L421" i="7"/>
  <c r="L422" i="7"/>
  <c r="L423" i="7"/>
  <c r="L424" i="7"/>
  <c r="L425" i="7"/>
  <c r="L426" i="7"/>
  <c r="L427" i="7"/>
  <c r="L428" i="7"/>
  <c r="L429" i="7"/>
  <c r="L430" i="7"/>
  <c r="L431" i="7"/>
  <c r="L432" i="7"/>
  <c r="L433" i="7"/>
  <c r="L434" i="7"/>
  <c r="L435" i="7"/>
  <c r="L436" i="7"/>
  <c r="L437" i="7"/>
  <c r="L438" i="7"/>
  <c r="L439" i="7"/>
  <c r="L440" i="7"/>
  <c r="L441" i="7"/>
  <c r="L442" i="7"/>
  <c r="L443" i="7"/>
  <c r="L444" i="7"/>
  <c r="L445" i="7"/>
  <c r="L446" i="7"/>
  <c r="L447" i="7"/>
  <c r="L448" i="7"/>
  <c r="L449" i="7"/>
  <c r="L450" i="7"/>
  <c r="L451" i="7"/>
  <c r="L452" i="7"/>
  <c r="L453" i="7"/>
  <c r="L454" i="7"/>
  <c r="L455" i="7"/>
  <c r="L456" i="7"/>
  <c r="L457" i="7"/>
  <c r="L458" i="7"/>
  <c r="L459" i="7"/>
  <c r="L460" i="7"/>
  <c r="L461" i="7"/>
  <c r="L462" i="7"/>
  <c r="L463" i="7"/>
  <c r="L464" i="7"/>
  <c r="L465" i="7"/>
  <c r="L466" i="7"/>
  <c r="L467" i="7"/>
  <c r="L468" i="7"/>
  <c r="L469" i="7"/>
  <c r="L470" i="7"/>
  <c r="L471" i="7"/>
  <c r="L472" i="7"/>
  <c r="L473" i="7"/>
  <c r="L474" i="7"/>
  <c r="L475" i="7"/>
  <c r="L476" i="7"/>
  <c r="L477" i="7"/>
  <c r="L478" i="7"/>
  <c r="L479" i="7"/>
  <c r="L480" i="7"/>
  <c r="L481" i="7"/>
  <c r="L482" i="7"/>
  <c r="L483" i="7"/>
  <c r="L484" i="7"/>
  <c r="L485" i="7"/>
  <c r="L486" i="7"/>
  <c r="L487" i="7"/>
  <c r="L488" i="7"/>
  <c r="L489" i="7"/>
  <c r="L490" i="7"/>
  <c r="L491" i="7"/>
  <c r="L492" i="7"/>
  <c r="L493" i="7"/>
  <c r="L494" i="7"/>
  <c r="L495" i="7"/>
  <c r="L496" i="7"/>
  <c r="L497" i="7"/>
  <c r="L498" i="7"/>
  <c r="L499" i="7"/>
  <c r="L500" i="7"/>
  <c r="L501" i="7"/>
  <c r="L502" i="7"/>
  <c r="L503" i="7"/>
  <c r="L504" i="7"/>
  <c r="L505" i="7"/>
  <c r="L506" i="7"/>
  <c r="L507" i="7"/>
  <c r="L508" i="7"/>
  <c r="L509" i="7"/>
  <c r="L510" i="7"/>
  <c r="L511" i="7"/>
  <c r="K12" i="7" l="1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5" i="7"/>
  <c r="K76" i="7"/>
  <c r="K77" i="7"/>
  <c r="K78" i="7"/>
  <c r="K79" i="7"/>
  <c r="K80" i="7"/>
  <c r="K81" i="7"/>
  <c r="K82" i="7"/>
  <c r="K83" i="7"/>
  <c r="K84" i="7"/>
  <c r="K85" i="7"/>
  <c r="K86" i="7"/>
  <c r="K87" i="7"/>
  <c r="K88" i="7"/>
  <c r="K89" i="7"/>
  <c r="K90" i="7"/>
  <c r="K91" i="7"/>
  <c r="K92" i="7"/>
  <c r="K93" i="7"/>
  <c r="K94" i="7"/>
  <c r="K95" i="7"/>
  <c r="K96" i="7"/>
  <c r="K97" i="7"/>
  <c r="K98" i="7"/>
  <c r="K99" i="7"/>
  <c r="K100" i="7"/>
  <c r="K101" i="7"/>
  <c r="K102" i="7"/>
  <c r="K103" i="7"/>
  <c r="K104" i="7"/>
  <c r="K105" i="7"/>
  <c r="K106" i="7"/>
  <c r="K107" i="7"/>
  <c r="K108" i="7"/>
  <c r="K109" i="7"/>
  <c r="K110" i="7"/>
  <c r="K111" i="7"/>
  <c r="K112" i="7"/>
  <c r="K113" i="7"/>
  <c r="K114" i="7"/>
  <c r="K115" i="7"/>
  <c r="K116" i="7"/>
  <c r="K117" i="7"/>
  <c r="K118" i="7"/>
  <c r="K119" i="7"/>
  <c r="K120" i="7"/>
  <c r="K121" i="7"/>
  <c r="K122" i="7"/>
  <c r="K123" i="7"/>
  <c r="K124" i="7"/>
  <c r="K125" i="7"/>
  <c r="K126" i="7"/>
  <c r="K127" i="7"/>
  <c r="K128" i="7"/>
  <c r="K129" i="7"/>
  <c r="K130" i="7"/>
  <c r="K131" i="7"/>
  <c r="K132" i="7"/>
  <c r="K133" i="7"/>
  <c r="K134" i="7"/>
  <c r="K135" i="7"/>
  <c r="K136" i="7"/>
  <c r="K137" i="7"/>
  <c r="K138" i="7"/>
  <c r="K139" i="7"/>
  <c r="K140" i="7"/>
  <c r="K141" i="7"/>
  <c r="K142" i="7"/>
  <c r="K143" i="7"/>
  <c r="K144" i="7"/>
  <c r="K145" i="7"/>
  <c r="K146" i="7"/>
  <c r="K147" i="7"/>
  <c r="K148" i="7"/>
  <c r="K149" i="7"/>
  <c r="K150" i="7"/>
  <c r="K151" i="7"/>
  <c r="K152" i="7"/>
  <c r="K153" i="7"/>
  <c r="K154" i="7"/>
  <c r="K155" i="7"/>
  <c r="K156" i="7"/>
  <c r="K157" i="7"/>
  <c r="K158" i="7"/>
  <c r="K159" i="7"/>
  <c r="K160" i="7"/>
  <c r="K161" i="7"/>
  <c r="K162" i="7"/>
  <c r="K163" i="7"/>
  <c r="K164" i="7"/>
  <c r="K165" i="7"/>
  <c r="K166" i="7"/>
  <c r="K167" i="7"/>
  <c r="K168" i="7"/>
  <c r="K169" i="7"/>
  <c r="K170" i="7"/>
  <c r="K171" i="7"/>
  <c r="K172" i="7"/>
  <c r="K173" i="7"/>
  <c r="K174" i="7"/>
  <c r="K175" i="7"/>
  <c r="K176" i="7"/>
  <c r="K177" i="7"/>
  <c r="K178" i="7"/>
  <c r="K179" i="7"/>
  <c r="K180" i="7"/>
  <c r="K181" i="7"/>
  <c r="K182" i="7"/>
  <c r="K183" i="7"/>
  <c r="K184" i="7"/>
  <c r="K185" i="7"/>
  <c r="K186" i="7"/>
  <c r="K187" i="7"/>
  <c r="K188" i="7"/>
  <c r="K189" i="7"/>
  <c r="K190" i="7"/>
  <c r="K191" i="7"/>
  <c r="K192" i="7"/>
  <c r="K193" i="7"/>
  <c r="K194" i="7"/>
  <c r="K195" i="7"/>
  <c r="K196" i="7"/>
  <c r="K197" i="7"/>
  <c r="K198" i="7"/>
  <c r="K199" i="7"/>
  <c r="K200" i="7"/>
  <c r="K201" i="7"/>
  <c r="K202" i="7"/>
  <c r="K203" i="7"/>
  <c r="K204" i="7"/>
  <c r="K205" i="7"/>
  <c r="K206" i="7"/>
  <c r="K207" i="7"/>
  <c r="K208" i="7"/>
  <c r="K209" i="7"/>
  <c r="K210" i="7"/>
  <c r="K211" i="7"/>
  <c r="K212" i="7"/>
  <c r="K213" i="7"/>
  <c r="K214" i="7"/>
  <c r="K215" i="7"/>
  <c r="K216" i="7"/>
  <c r="K217" i="7"/>
  <c r="K218" i="7"/>
  <c r="K219" i="7"/>
  <c r="K220" i="7"/>
  <c r="K221" i="7"/>
  <c r="K222" i="7"/>
  <c r="K223" i="7"/>
  <c r="K224" i="7"/>
  <c r="K225" i="7"/>
  <c r="K226" i="7"/>
  <c r="K227" i="7"/>
  <c r="K228" i="7"/>
  <c r="K229" i="7"/>
  <c r="K230" i="7"/>
  <c r="K231" i="7"/>
  <c r="K232" i="7"/>
  <c r="K233" i="7"/>
  <c r="K234" i="7"/>
  <c r="K235" i="7"/>
  <c r="K236" i="7"/>
  <c r="K237" i="7"/>
  <c r="K238" i="7"/>
  <c r="K239" i="7"/>
  <c r="K240" i="7"/>
  <c r="K241" i="7"/>
  <c r="K242" i="7"/>
  <c r="K243" i="7"/>
  <c r="K244" i="7"/>
  <c r="K245" i="7"/>
  <c r="K246" i="7"/>
  <c r="K247" i="7"/>
  <c r="K248" i="7"/>
  <c r="K249" i="7"/>
  <c r="K250" i="7"/>
  <c r="K251" i="7"/>
  <c r="K252" i="7"/>
  <c r="K253" i="7"/>
  <c r="K254" i="7"/>
  <c r="K255" i="7"/>
  <c r="K256" i="7"/>
  <c r="K257" i="7"/>
  <c r="K258" i="7"/>
  <c r="K259" i="7"/>
  <c r="K260" i="7"/>
  <c r="K261" i="7"/>
  <c r="K262" i="7"/>
  <c r="K263" i="7"/>
  <c r="K264" i="7"/>
  <c r="K265" i="7"/>
  <c r="K266" i="7"/>
  <c r="K267" i="7"/>
  <c r="K268" i="7"/>
  <c r="K269" i="7"/>
  <c r="K270" i="7"/>
  <c r="K271" i="7"/>
  <c r="K272" i="7"/>
  <c r="K273" i="7"/>
  <c r="K274" i="7"/>
  <c r="K275" i="7"/>
  <c r="K276" i="7"/>
  <c r="K277" i="7"/>
  <c r="K278" i="7"/>
  <c r="K279" i="7"/>
  <c r="K280" i="7"/>
  <c r="K281" i="7"/>
  <c r="K282" i="7"/>
  <c r="K283" i="7"/>
  <c r="K284" i="7"/>
  <c r="K285" i="7"/>
  <c r="K286" i="7"/>
  <c r="K287" i="7"/>
  <c r="K288" i="7"/>
  <c r="K289" i="7"/>
  <c r="K290" i="7"/>
  <c r="K291" i="7"/>
  <c r="K292" i="7"/>
  <c r="K293" i="7"/>
  <c r="K294" i="7"/>
  <c r="K295" i="7"/>
  <c r="K296" i="7"/>
  <c r="K297" i="7"/>
  <c r="K298" i="7"/>
  <c r="K299" i="7"/>
  <c r="K300" i="7"/>
  <c r="K301" i="7"/>
  <c r="K302" i="7"/>
  <c r="K303" i="7"/>
  <c r="K304" i="7"/>
  <c r="K305" i="7"/>
  <c r="K306" i="7"/>
  <c r="K307" i="7"/>
  <c r="K308" i="7"/>
  <c r="K309" i="7"/>
  <c r="K310" i="7"/>
  <c r="K311" i="7"/>
  <c r="K312" i="7"/>
  <c r="K313" i="7"/>
  <c r="K314" i="7"/>
  <c r="K315" i="7"/>
  <c r="K316" i="7"/>
  <c r="K317" i="7"/>
  <c r="K318" i="7"/>
  <c r="K319" i="7"/>
  <c r="K320" i="7"/>
  <c r="K321" i="7"/>
  <c r="K322" i="7"/>
  <c r="K323" i="7"/>
  <c r="K324" i="7"/>
  <c r="K325" i="7"/>
  <c r="K326" i="7"/>
  <c r="K327" i="7"/>
  <c r="K328" i="7"/>
  <c r="K329" i="7"/>
  <c r="K330" i="7"/>
  <c r="K331" i="7"/>
  <c r="K332" i="7"/>
  <c r="K333" i="7"/>
  <c r="K334" i="7"/>
  <c r="K335" i="7"/>
  <c r="K336" i="7"/>
  <c r="K337" i="7"/>
  <c r="K338" i="7"/>
  <c r="K339" i="7"/>
  <c r="K340" i="7"/>
  <c r="K341" i="7"/>
  <c r="K342" i="7"/>
  <c r="K343" i="7"/>
  <c r="K344" i="7"/>
  <c r="K345" i="7"/>
  <c r="K346" i="7"/>
  <c r="K347" i="7"/>
  <c r="K348" i="7"/>
  <c r="K349" i="7"/>
  <c r="K350" i="7"/>
  <c r="K351" i="7"/>
  <c r="K352" i="7"/>
  <c r="K353" i="7"/>
  <c r="K354" i="7"/>
  <c r="K355" i="7"/>
  <c r="K356" i="7"/>
  <c r="K357" i="7"/>
  <c r="K358" i="7"/>
  <c r="K359" i="7"/>
  <c r="K360" i="7"/>
  <c r="K361" i="7"/>
  <c r="K362" i="7"/>
  <c r="K363" i="7"/>
  <c r="K364" i="7"/>
  <c r="K365" i="7"/>
  <c r="K366" i="7"/>
  <c r="K367" i="7"/>
  <c r="K368" i="7"/>
  <c r="K369" i="7"/>
  <c r="K370" i="7"/>
  <c r="K371" i="7"/>
  <c r="K372" i="7"/>
  <c r="K373" i="7"/>
  <c r="K374" i="7"/>
  <c r="K375" i="7"/>
  <c r="K376" i="7"/>
  <c r="K377" i="7"/>
  <c r="K378" i="7"/>
  <c r="K379" i="7"/>
  <c r="K380" i="7"/>
  <c r="K381" i="7"/>
  <c r="K382" i="7"/>
  <c r="K383" i="7"/>
  <c r="K384" i="7"/>
  <c r="K385" i="7"/>
  <c r="K386" i="7"/>
  <c r="K387" i="7"/>
  <c r="K388" i="7"/>
  <c r="K389" i="7"/>
  <c r="K390" i="7"/>
  <c r="K391" i="7"/>
  <c r="K392" i="7"/>
  <c r="K393" i="7"/>
  <c r="K394" i="7"/>
  <c r="K395" i="7"/>
  <c r="K396" i="7"/>
  <c r="K397" i="7"/>
  <c r="K398" i="7"/>
  <c r="K399" i="7"/>
  <c r="K400" i="7"/>
  <c r="K401" i="7"/>
  <c r="K402" i="7"/>
  <c r="K403" i="7"/>
  <c r="K404" i="7"/>
  <c r="K405" i="7"/>
  <c r="K406" i="7"/>
  <c r="K407" i="7"/>
  <c r="K408" i="7"/>
  <c r="K409" i="7"/>
  <c r="K410" i="7"/>
  <c r="K411" i="7"/>
  <c r="K412" i="7"/>
  <c r="K413" i="7"/>
  <c r="K414" i="7"/>
  <c r="K415" i="7"/>
  <c r="K416" i="7"/>
  <c r="K417" i="7"/>
  <c r="K418" i="7"/>
  <c r="K419" i="7"/>
  <c r="K420" i="7"/>
  <c r="K421" i="7"/>
  <c r="K422" i="7"/>
  <c r="K423" i="7"/>
  <c r="K424" i="7"/>
  <c r="K425" i="7"/>
  <c r="K426" i="7"/>
  <c r="K427" i="7"/>
  <c r="K428" i="7"/>
  <c r="K429" i="7"/>
  <c r="K430" i="7"/>
  <c r="K431" i="7"/>
  <c r="K432" i="7"/>
  <c r="K433" i="7"/>
  <c r="K434" i="7"/>
  <c r="K435" i="7"/>
  <c r="K436" i="7"/>
  <c r="K437" i="7"/>
  <c r="K438" i="7"/>
  <c r="K439" i="7"/>
  <c r="K440" i="7"/>
  <c r="K441" i="7"/>
  <c r="K442" i="7"/>
  <c r="K443" i="7"/>
  <c r="K444" i="7"/>
  <c r="K445" i="7"/>
  <c r="K446" i="7"/>
  <c r="K447" i="7"/>
  <c r="K448" i="7"/>
  <c r="K449" i="7"/>
  <c r="K450" i="7"/>
  <c r="K451" i="7"/>
  <c r="K452" i="7"/>
  <c r="K453" i="7"/>
  <c r="K454" i="7"/>
  <c r="K455" i="7"/>
  <c r="K456" i="7"/>
  <c r="K457" i="7"/>
  <c r="K458" i="7"/>
  <c r="K459" i="7"/>
  <c r="K460" i="7"/>
  <c r="K461" i="7"/>
  <c r="K462" i="7"/>
  <c r="K463" i="7"/>
  <c r="K464" i="7"/>
  <c r="K465" i="7"/>
  <c r="K466" i="7"/>
  <c r="K467" i="7"/>
  <c r="K468" i="7"/>
  <c r="K469" i="7"/>
  <c r="K470" i="7"/>
  <c r="K471" i="7"/>
  <c r="K472" i="7"/>
  <c r="K473" i="7"/>
  <c r="K474" i="7"/>
  <c r="K475" i="7"/>
  <c r="K476" i="7"/>
  <c r="K477" i="7"/>
  <c r="K478" i="7"/>
  <c r="K479" i="7"/>
  <c r="K480" i="7"/>
  <c r="K481" i="7"/>
  <c r="K482" i="7"/>
  <c r="K483" i="7"/>
  <c r="K484" i="7"/>
  <c r="K485" i="7"/>
  <c r="K486" i="7"/>
  <c r="K487" i="7"/>
  <c r="K488" i="7"/>
  <c r="K489" i="7"/>
  <c r="K490" i="7"/>
  <c r="K491" i="7"/>
  <c r="K492" i="7"/>
  <c r="K493" i="7"/>
  <c r="K494" i="7"/>
  <c r="K495" i="7"/>
  <c r="K496" i="7"/>
  <c r="K497" i="7"/>
  <c r="K498" i="7"/>
  <c r="K499" i="7"/>
  <c r="K500" i="7"/>
  <c r="K501" i="7"/>
  <c r="K502" i="7"/>
  <c r="K503" i="7"/>
  <c r="K504" i="7"/>
  <c r="K505" i="7"/>
  <c r="K506" i="7"/>
  <c r="K507" i="7"/>
  <c r="K508" i="7"/>
  <c r="K509" i="7"/>
  <c r="K510" i="7"/>
  <c r="K5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108" i="7"/>
  <c r="J109" i="7"/>
  <c r="J110" i="7"/>
  <c r="J111" i="7"/>
  <c r="J112" i="7"/>
  <c r="J113" i="7"/>
  <c r="J114" i="7"/>
  <c r="J115" i="7"/>
  <c r="J116" i="7"/>
  <c r="J117" i="7"/>
  <c r="J118" i="7"/>
  <c r="J119" i="7"/>
  <c r="J120" i="7"/>
  <c r="J121" i="7"/>
  <c r="J122" i="7"/>
  <c r="J123" i="7"/>
  <c r="J124" i="7"/>
  <c r="J125" i="7"/>
  <c r="J126" i="7"/>
  <c r="J127" i="7"/>
  <c r="J128" i="7"/>
  <c r="J129" i="7"/>
  <c r="J130" i="7"/>
  <c r="J131" i="7"/>
  <c r="J132" i="7"/>
  <c r="J133" i="7"/>
  <c r="J134" i="7"/>
  <c r="J135" i="7"/>
  <c r="J136" i="7"/>
  <c r="J137" i="7"/>
  <c r="J138" i="7"/>
  <c r="J139" i="7"/>
  <c r="J140" i="7"/>
  <c r="J141" i="7"/>
  <c r="J142" i="7"/>
  <c r="J143" i="7"/>
  <c r="J144" i="7"/>
  <c r="J145" i="7"/>
  <c r="J146" i="7"/>
  <c r="J147" i="7"/>
  <c r="J148" i="7"/>
  <c r="J149" i="7"/>
  <c r="J150" i="7"/>
  <c r="J151" i="7"/>
  <c r="J152" i="7"/>
  <c r="J153" i="7"/>
  <c r="J154" i="7"/>
  <c r="J155" i="7"/>
  <c r="J156" i="7"/>
  <c r="J157" i="7"/>
  <c r="J158" i="7"/>
  <c r="J159" i="7"/>
  <c r="J160" i="7"/>
  <c r="J161" i="7"/>
  <c r="J162" i="7"/>
  <c r="J163" i="7"/>
  <c r="J164" i="7"/>
  <c r="J165" i="7"/>
  <c r="J166" i="7"/>
  <c r="J167" i="7"/>
  <c r="J168" i="7"/>
  <c r="J169" i="7"/>
  <c r="J170" i="7"/>
  <c r="J171" i="7"/>
  <c r="J172" i="7"/>
  <c r="J173" i="7"/>
  <c r="J174" i="7"/>
  <c r="J175" i="7"/>
  <c r="J176" i="7"/>
  <c r="J177" i="7"/>
  <c r="J178" i="7"/>
  <c r="J179" i="7"/>
  <c r="J180" i="7"/>
  <c r="J181" i="7"/>
  <c r="J182" i="7"/>
  <c r="J183" i="7"/>
  <c r="J184" i="7"/>
  <c r="J185" i="7"/>
  <c r="J186" i="7"/>
  <c r="J187" i="7"/>
  <c r="J188" i="7"/>
  <c r="J189" i="7"/>
  <c r="J190" i="7"/>
  <c r="J191" i="7"/>
  <c r="J192" i="7"/>
  <c r="J193" i="7"/>
  <c r="J194" i="7"/>
  <c r="J195" i="7"/>
  <c r="J196" i="7"/>
  <c r="J197" i="7"/>
  <c r="J198" i="7"/>
  <c r="J199" i="7"/>
  <c r="J200" i="7"/>
  <c r="J201" i="7"/>
  <c r="J202" i="7"/>
  <c r="J203" i="7"/>
  <c r="J204" i="7"/>
  <c r="J205" i="7"/>
  <c r="J206" i="7"/>
  <c r="J207" i="7"/>
  <c r="J208" i="7"/>
  <c r="J209" i="7"/>
  <c r="J210" i="7"/>
  <c r="J211" i="7"/>
  <c r="J212" i="7"/>
  <c r="J213" i="7"/>
  <c r="J214" i="7"/>
  <c r="J215" i="7"/>
  <c r="J216" i="7"/>
  <c r="J217" i="7"/>
  <c r="J218" i="7"/>
  <c r="J219" i="7"/>
  <c r="J220" i="7"/>
  <c r="J221" i="7"/>
  <c r="J222" i="7"/>
  <c r="J223" i="7"/>
  <c r="J224" i="7"/>
  <c r="J225" i="7"/>
  <c r="J226" i="7"/>
  <c r="J227" i="7"/>
  <c r="J228" i="7"/>
  <c r="J229" i="7"/>
  <c r="J230" i="7"/>
  <c r="J231" i="7"/>
  <c r="J232" i="7"/>
  <c r="J233" i="7"/>
  <c r="J234" i="7"/>
  <c r="J235" i="7"/>
  <c r="J236" i="7"/>
  <c r="J237" i="7"/>
  <c r="J238" i="7"/>
  <c r="J239" i="7"/>
  <c r="J240" i="7"/>
  <c r="J241" i="7"/>
  <c r="J242" i="7"/>
  <c r="J243" i="7"/>
  <c r="J244" i="7"/>
  <c r="J245" i="7"/>
  <c r="J246" i="7"/>
  <c r="J247" i="7"/>
  <c r="J248" i="7"/>
  <c r="J249" i="7"/>
  <c r="J250" i="7"/>
  <c r="J251" i="7"/>
  <c r="J252" i="7"/>
  <c r="J253" i="7"/>
  <c r="J254" i="7"/>
  <c r="J255" i="7"/>
  <c r="J256" i="7"/>
  <c r="J257" i="7"/>
  <c r="J258" i="7"/>
  <c r="J259" i="7"/>
  <c r="J260" i="7"/>
  <c r="J261" i="7"/>
  <c r="J262" i="7"/>
  <c r="J263" i="7"/>
  <c r="J264" i="7"/>
  <c r="J265" i="7"/>
  <c r="J266" i="7"/>
  <c r="J267" i="7"/>
  <c r="J268" i="7"/>
  <c r="J269" i="7"/>
  <c r="J270" i="7"/>
  <c r="J271" i="7"/>
  <c r="J272" i="7"/>
  <c r="J273" i="7"/>
  <c r="J274" i="7"/>
  <c r="J275" i="7"/>
  <c r="J276" i="7"/>
  <c r="J277" i="7"/>
  <c r="J278" i="7"/>
  <c r="J279" i="7"/>
  <c r="J280" i="7"/>
  <c r="J281" i="7"/>
  <c r="J282" i="7"/>
  <c r="J283" i="7"/>
  <c r="J284" i="7"/>
  <c r="J285" i="7"/>
  <c r="J286" i="7"/>
  <c r="J287" i="7"/>
  <c r="J288" i="7"/>
  <c r="J289" i="7"/>
  <c r="J290" i="7"/>
  <c r="J291" i="7"/>
  <c r="J292" i="7"/>
  <c r="J293" i="7"/>
  <c r="J294" i="7"/>
  <c r="J295" i="7"/>
  <c r="J296" i="7"/>
  <c r="J297" i="7"/>
  <c r="J298" i="7"/>
  <c r="J299" i="7"/>
  <c r="J300" i="7"/>
  <c r="J301" i="7"/>
  <c r="J302" i="7"/>
  <c r="J303" i="7"/>
  <c r="J304" i="7"/>
  <c r="J305" i="7"/>
  <c r="J306" i="7"/>
  <c r="J307" i="7"/>
  <c r="J308" i="7"/>
  <c r="J309" i="7"/>
  <c r="J310" i="7"/>
  <c r="J311" i="7"/>
  <c r="J312" i="7"/>
  <c r="J313" i="7"/>
  <c r="J314" i="7"/>
  <c r="J315" i="7"/>
  <c r="J316" i="7"/>
  <c r="J317" i="7"/>
  <c r="J318" i="7"/>
  <c r="J319" i="7"/>
  <c r="J320" i="7"/>
  <c r="J321" i="7"/>
  <c r="J322" i="7"/>
  <c r="J323" i="7"/>
  <c r="J324" i="7"/>
  <c r="J325" i="7"/>
  <c r="J326" i="7"/>
  <c r="J327" i="7"/>
  <c r="J328" i="7"/>
  <c r="J329" i="7"/>
  <c r="J330" i="7"/>
  <c r="J331" i="7"/>
  <c r="J332" i="7"/>
  <c r="J333" i="7"/>
  <c r="J334" i="7"/>
  <c r="J335" i="7"/>
  <c r="J336" i="7"/>
  <c r="J337" i="7"/>
  <c r="J338" i="7"/>
  <c r="J339" i="7"/>
  <c r="J340" i="7"/>
  <c r="J341" i="7"/>
  <c r="J342" i="7"/>
  <c r="J343" i="7"/>
  <c r="J344" i="7"/>
  <c r="J345" i="7"/>
  <c r="J346" i="7"/>
  <c r="J347" i="7"/>
  <c r="J348" i="7"/>
  <c r="J349" i="7"/>
  <c r="J350" i="7"/>
  <c r="J351" i="7"/>
  <c r="J352" i="7"/>
  <c r="J353" i="7"/>
  <c r="J354" i="7"/>
  <c r="J355" i="7"/>
  <c r="J356" i="7"/>
  <c r="J357" i="7"/>
  <c r="J358" i="7"/>
  <c r="J359" i="7"/>
  <c r="J360" i="7"/>
  <c r="J361" i="7"/>
  <c r="J362" i="7"/>
  <c r="J363" i="7"/>
  <c r="J364" i="7"/>
  <c r="J365" i="7"/>
  <c r="J366" i="7"/>
  <c r="J367" i="7"/>
  <c r="J368" i="7"/>
  <c r="J369" i="7"/>
  <c r="J370" i="7"/>
  <c r="J371" i="7"/>
  <c r="J372" i="7"/>
  <c r="J373" i="7"/>
  <c r="J374" i="7"/>
  <c r="J375" i="7"/>
  <c r="J376" i="7"/>
  <c r="J377" i="7"/>
  <c r="J378" i="7"/>
  <c r="J379" i="7"/>
  <c r="J380" i="7"/>
  <c r="J381" i="7"/>
  <c r="J382" i="7"/>
  <c r="J383" i="7"/>
  <c r="J384" i="7"/>
  <c r="J385" i="7"/>
  <c r="J386" i="7"/>
  <c r="J387" i="7"/>
  <c r="J388" i="7"/>
  <c r="J389" i="7"/>
  <c r="J390" i="7"/>
  <c r="J391" i="7"/>
  <c r="J392" i="7"/>
  <c r="J393" i="7"/>
  <c r="J394" i="7"/>
  <c r="J395" i="7"/>
  <c r="J396" i="7"/>
  <c r="J397" i="7"/>
  <c r="J398" i="7"/>
  <c r="J399" i="7"/>
  <c r="J400" i="7"/>
  <c r="J401" i="7"/>
  <c r="J402" i="7"/>
  <c r="J403" i="7"/>
  <c r="J404" i="7"/>
  <c r="J405" i="7"/>
  <c r="J406" i="7"/>
  <c r="J407" i="7"/>
  <c r="J408" i="7"/>
  <c r="J409" i="7"/>
  <c r="J410" i="7"/>
  <c r="J411" i="7"/>
  <c r="J412" i="7"/>
  <c r="J413" i="7"/>
  <c r="J414" i="7"/>
  <c r="J415" i="7"/>
  <c r="J416" i="7"/>
  <c r="J417" i="7"/>
  <c r="J418" i="7"/>
  <c r="J419" i="7"/>
  <c r="J420" i="7"/>
  <c r="J421" i="7"/>
  <c r="J422" i="7"/>
  <c r="J423" i="7"/>
  <c r="J424" i="7"/>
  <c r="J425" i="7"/>
  <c r="J426" i="7"/>
  <c r="J427" i="7"/>
  <c r="J428" i="7"/>
  <c r="J429" i="7"/>
  <c r="J430" i="7"/>
  <c r="J431" i="7"/>
  <c r="J432" i="7"/>
  <c r="J433" i="7"/>
  <c r="J434" i="7"/>
  <c r="J435" i="7"/>
  <c r="J436" i="7"/>
  <c r="J437" i="7"/>
  <c r="J438" i="7"/>
  <c r="J439" i="7"/>
  <c r="J440" i="7"/>
  <c r="J441" i="7"/>
  <c r="J442" i="7"/>
  <c r="J443" i="7"/>
  <c r="J444" i="7"/>
  <c r="J445" i="7"/>
  <c r="J446" i="7"/>
  <c r="J447" i="7"/>
  <c r="J448" i="7"/>
  <c r="J449" i="7"/>
  <c r="J450" i="7"/>
  <c r="J451" i="7"/>
  <c r="J452" i="7"/>
  <c r="J453" i="7"/>
  <c r="J454" i="7"/>
  <c r="J455" i="7"/>
  <c r="J456" i="7"/>
  <c r="J457" i="7"/>
  <c r="J458" i="7"/>
  <c r="J459" i="7"/>
  <c r="J460" i="7"/>
  <c r="J461" i="7"/>
  <c r="J462" i="7"/>
  <c r="J463" i="7"/>
  <c r="J464" i="7"/>
  <c r="J465" i="7"/>
  <c r="J466" i="7"/>
  <c r="J467" i="7"/>
  <c r="J468" i="7"/>
  <c r="J469" i="7"/>
  <c r="J470" i="7"/>
  <c r="J471" i="7"/>
  <c r="J472" i="7"/>
  <c r="J473" i="7"/>
  <c r="J474" i="7"/>
  <c r="J475" i="7"/>
  <c r="J476" i="7"/>
  <c r="J477" i="7"/>
  <c r="J478" i="7"/>
  <c r="J479" i="7"/>
  <c r="J480" i="7"/>
  <c r="J481" i="7"/>
  <c r="J482" i="7"/>
  <c r="J483" i="7"/>
  <c r="J484" i="7"/>
  <c r="J485" i="7"/>
  <c r="J486" i="7"/>
  <c r="J487" i="7"/>
  <c r="J488" i="7"/>
  <c r="J489" i="7"/>
  <c r="J490" i="7"/>
  <c r="J491" i="7"/>
  <c r="J492" i="7"/>
  <c r="J493" i="7"/>
  <c r="J494" i="7"/>
  <c r="J495" i="7"/>
  <c r="J496" i="7"/>
  <c r="J497" i="7"/>
  <c r="J498" i="7"/>
  <c r="J499" i="7"/>
  <c r="J500" i="7"/>
  <c r="J501" i="7"/>
  <c r="J502" i="7"/>
  <c r="J503" i="7"/>
  <c r="J504" i="7"/>
  <c r="J505" i="7"/>
  <c r="J506" i="7"/>
  <c r="J507" i="7"/>
  <c r="J508" i="7"/>
  <c r="J509" i="7"/>
  <c r="J510" i="7"/>
  <c r="J511" i="7"/>
  <c r="J11" i="7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242" i="2"/>
  <c r="Q243" i="2"/>
  <c r="Q244" i="2"/>
  <c r="Q245" i="2"/>
  <c r="Q246" i="2"/>
  <c r="Q247" i="2"/>
  <c r="Q248" i="2"/>
  <c r="Q249" i="2"/>
  <c r="Q250" i="2"/>
  <c r="Q251" i="2"/>
  <c r="Q252" i="2"/>
  <c r="Q253" i="2"/>
  <c r="Q254" i="2"/>
  <c r="Q255" i="2"/>
  <c r="Q256" i="2"/>
  <c r="Q257" i="2"/>
  <c r="Q258" i="2"/>
  <c r="Q259" i="2"/>
  <c r="Q260" i="2"/>
  <c r="Q261" i="2"/>
  <c r="Q262" i="2"/>
  <c r="Q263" i="2"/>
  <c r="Q264" i="2"/>
  <c r="Q265" i="2"/>
  <c r="Q266" i="2"/>
  <c r="Q267" i="2"/>
  <c r="Q268" i="2"/>
  <c r="Q269" i="2"/>
  <c r="Q270" i="2"/>
  <c r="Q271" i="2"/>
  <c r="Q272" i="2"/>
  <c r="Q273" i="2"/>
  <c r="Q274" i="2"/>
  <c r="Q275" i="2"/>
  <c r="Q276" i="2"/>
  <c r="Q277" i="2"/>
  <c r="Q278" i="2"/>
  <c r="Q279" i="2"/>
  <c r="Q280" i="2"/>
  <c r="Q281" i="2"/>
  <c r="Q282" i="2"/>
  <c r="Q283" i="2"/>
  <c r="Q284" i="2"/>
  <c r="Q285" i="2"/>
  <c r="Q286" i="2"/>
  <c r="Q287" i="2"/>
  <c r="Q288" i="2"/>
  <c r="Q289" i="2"/>
  <c r="Q290" i="2"/>
  <c r="Q291" i="2"/>
  <c r="Q292" i="2"/>
  <c r="Q293" i="2"/>
  <c r="Q294" i="2"/>
  <c r="Q295" i="2"/>
  <c r="Q296" i="2"/>
  <c r="Q297" i="2"/>
  <c r="Q298" i="2"/>
  <c r="Q299" i="2"/>
  <c r="Q300" i="2"/>
  <c r="Q301" i="2"/>
  <c r="Q302" i="2"/>
  <c r="Q303" i="2"/>
  <c r="Q304" i="2"/>
  <c r="Q305" i="2"/>
  <c r="Q306" i="2"/>
  <c r="Q307" i="2"/>
  <c r="Q308" i="2"/>
  <c r="Q309" i="2"/>
  <c r="Q310" i="2"/>
  <c r="Q311" i="2"/>
  <c r="Q312" i="2"/>
  <c r="Q313" i="2"/>
  <c r="Q314" i="2"/>
  <c r="Q315" i="2"/>
  <c r="Q316" i="2"/>
  <c r="Q317" i="2"/>
  <c r="Q318" i="2"/>
  <c r="Q319" i="2"/>
  <c r="Q320" i="2"/>
  <c r="Q321" i="2"/>
  <c r="Q322" i="2"/>
  <c r="Q323" i="2"/>
  <c r="Q324" i="2"/>
  <c r="Q325" i="2"/>
  <c r="Q326" i="2"/>
  <c r="Q327" i="2"/>
  <c r="Q328" i="2"/>
  <c r="Q329" i="2"/>
  <c r="Q330" i="2"/>
  <c r="Q331" i="2"/>
  <c r="Q332" i="2"/>
  <c r="Q333" i="2"/>
  <c r="Q334" i="2"/>
  <c r="Q335" i="2"/>
  <c r="Q336" i="2"/>
  <c r="Q337" i="2"/>
  <c r="Q338" i="2"/>
  <c r="Q339" i="2"/>
  <c r="Q340" i="2"/>
  <c r="Q341" i="2"/>
  <c r="Q342" i="2"/>
  <c r="Q343" i="2"/>
  <c r="Q344" i="2"/>
  <c r="Q345" i="2"/>
  <c r="Q346" i="2"/>
  <c r="Q347" i="2"/>
  <c r="Q348" i="2"/>
  <c r="Q349" i="2"/>
  <c r="Q350" i="2"/>
  <c r="Q351" i="2"/>
  <c r="Q352" i="2"/>
  <c r="Q353" i="2"/>
  <c r="Q354" i="2"/>
  <c r="Q355" i="2"/>
  <c r="Q356" i="2"/>
  <c r="Q357" i="2"/>
  <c r="Q358" i="2"/>
  <c r="Q359" i="2"/>
  <c r="Q360" i="2"/>
  <c r="Q361" i="2"/>
  <c r="Q362" i="2"/>
  <c r="Q363" i="2"/>
  <c r="Q364" i="2"/>
  <c r="Q365" i="2"/>
  <c r="Q366" i="2"/>
  <c r="Q367" i="2"/>
  <c r="Q368" i="2"/>
  <c r="Q369" i="2"/>
  <c r="Q370" i="2"/>
  <c r="Q371" i="2"/>
  <c r="Q372" i="2"/>
  <c r="Q373" i="2"/>
  <c r="Q374" i="2"/>
  <c r="Q375" i="2"/>
  <c r="Q376" i="2"/>
  <c r="Q377" i="2"/>
  <c r="Q378" i="2"/>
  <c r="Q379" i="2"/>
  <c r="Q380" i="2"/>
  <c r="Q381" i="2"/>
  <c r="Q382" i="2"/>
  <c r="Q383" i="2"/>
  <c r="Q384" i="2"/>
  <c r="Q385" i="2"/>
  <c r="Q386" i="2"/>
  <c r="Q387" i="2"/>
  <c r="Q388" i="2"/>
  <c r="Q389" i="2"/>
  <c r="Q390" i="2"/>
  <c r="Q391" i="2"/>
  <c r="Q392" i="2"/>
  <c r="Q393" i="2"/>
  <c r="Q394" i="2"/>
  <c r="Q395" i="2"/>
  <c r="Q396" i="2"/>
  <c r="Q397" i="2"/>
  <c r="Q398" i="2"/>
  <c r="Q399" i="2"/>
  <c r="Q400" i="2"/>
  <c r="Q401" i="2"/>
  <c r="Q402" i="2"/>
  <c r="Q403" i="2"/>
  <c r="Q404" i="2"/>
  <c r="Q405" i="2"/>
  <c r="Q406" i="2"/>
  <c r="Q407" i="2"/>
  <c r="Q408" i="2"/>
  <c r="Q409" i="2"/>
  <c r="Q410" i="2"/>
  <c r="Q411" i="2"/>
  <c r="Q412" i="2"/>
  <c r="Q413" i="2"/>
  <c r="Q414" i="2"/>
  <c r="Q415" i="2"/>
  <c r="Q416" i="2"/>
  <c r="Q417" i="2"/>
  <c r="Q418" i="2"/>
  <c r="Q419" i="2"/>
  <c r="Q420" i="2"/>
  <c r="Q421" i="2"/>
  <c r="Q422" i="2"/>
  <c r="Q423" i="2"/>
  <c r="Q424" i="2"/>
  <c r="Q425" i="2"/>
  <c r="Q426" i="2"/>
  <c r="Q427" i="2"/>
  <c r="Q428" i="2"/>
  <c r="Q429" i="2"/>
  <c r="Q430" i="2"/>
  <c r="Q431" i="2"/>
  <c r="Q432" i="2"/>
  <c r="Q433" i="2"/>
  <c r="Q434" i="2"/>
  <c r="Q435" i="2"/>
  <c r="Q436" i="2"/>
  <c r="Q437" i="2"/>
  <c r="Q438" i="2"/>
  <c r="Q439" i="2"/>
  <c r="Q440" i="2"/>
  <c r="Q441" i="2"/>
  <c r="Q442" i="2"/>
  <c r="Q443" i="2"/>
  <c r="Q444" i="2"/>
  <c r="Q445" i="2"/>
  <c r="Q446" i="2"/>
  <c r="Q447" i="2"/>
  <c r="Q448" i="2"/>
  <c r="Q449" i="2"/>
  <c r="Q450" i="2"/>
  <c r="Q451" i="2"/>
  <c r="Q452" i="2"/>
  <c r="Q453" i="2"/>
  <c r="Q454" i="2"/>
  <c r="Q455" i="2"/>
  <c r="Q456" i="2"/>
  <c r="Q457" i="2"/>
  <c r="Q458" i="2"/>
  <c r="Q459" i="2"/>
  <c r="Q460" i="2"/>
  <c r="Q461" i="2"/>
  <c r="Q462" i="2"/>
  <c r="Q463" i="2"/>
  <c r="Q464" i="2"/>
  <c r="Q465" i="2"/>
  <c r="Q466" i="2"/>
  <c r="Q467" i="2"/>
  <c r="Q468" i="2"/>
  <c r="Q469" i="2"/>
  <c r="Q470" i="2"/>
  <c r="Q471" i="2"/>
  <c r="Q472" i="2"/>
  <c r="Q473" i="2"/>
  <c r="Q474" i="2"/>
  <c r="Q475" i="2"/>
  <c r="Q476" i="2"/>
  <c r="Q477" i="2"/>
  <c r="Q478" i="2"/>
  <c r="Q479" i="2"/>
  <c r="Q480" i="2"/>
  <c r="Q481" i="2"/>
  <c r="Q482" i="2"/>
  <c r="Q483" i="2"/>
  <c r="Q484" i="2"/>
  <c r="Q485" i="2"/>
  <c r="Q486" i="2"/>
  <c r="Q487" i="2"/>
  <c r="Q488" i="2"/>
  <c r="Q489" i="2"/>
  <c r="Q490" i="2"/>
  <c r="Q491" i="2"/>
  <c r="Q492" i="2"/>
  <c r="Q493" i="2"/>
  <c r="Q494" i="2"/>
  <c r="Q495" i="2"/>
  <c r="Q496" i="2"/>
  <c r="Q497" i="2"/>
  <c r="Q498" i="2"/>
  <c r="Q499" i="2"/>
  <c r="Q500" i="2"/>
  <c r="Q501" i="2"/>
  <c r="Q502" i="2"/>
  <c r="Q503" i="2"/>
  <c r="Q504" i="2"/>
  <c r="Q505" i="2"/>
  <c r="Q506" i="2"/>
  <c r="Q507" i="2"/>
  <c r="Q508" i="2"/>
  <c r="Q509" i="2"/>
  <c r="Q510" i="2"/>
  <c r="Q511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51" i="2"/>
  <c r="P252" i="2"/>
  <c r="P253" i="2"/>
  <c r="P254" i="2"/>
  <c r="P255" i="2"/>
  <c r="P256" i="2"/>
  <c r="P257" i="2"/>
  <c r="P258" i="2"/>
  <c r="P259" i="2"/>
  <c r="P260" i="2"/>
  <c r="P261" i="2"/>
  <c r="P262" i="2"/>
  <c r="P263" i="2"/>
  <c r="P264" i="2"/>
  <c r="P265" i="2"/>
  <c r="P266" i="2"/>
  <c r="P267" i="2"/>
  <c r="P268" i="2"/>
  <c r="P269" i="2"/>
  <c r="P270" i="2"/>
  <c r="P271" i="2"/>
  <c r="P272" i="2"/>
  <c r="P273" i="2"/>
  <c r="P274" i="2"/>
  <c r="P275" i="2"/>
  <c r="P276" i="2"/>
  <c r="P277" i="2"/>
  <c r="P278" i="2"/>
  <c r="P279" i="2"/>
  <c r="P280" i="2"/>
  <c r="P281" i="2"/>
  <c r="P282" i="2"/>
  <c r="P283" i="2"/>
  <c r="P284" i="2"/>
  <c r="P285" i="2"/>
  <c r="P286" i="2"/>
  <c r="P287" i="2"/>
  <c r="P288" i="2"/>
  <c r="P289" i="2"/>
  <c r="P290" i="2"/>
  <c r="P291" i="2"/>
  <c r="P292" i="2"/>
  <c r="P293" i="2"/>
  <c r="P294" i="2"/>
  <c r="P295" i="2"/>
  <c r="P296" i="2"/>
  <c r="P297" i="2"/>
  <c r="P298" i="2"/>
  <c r="P299" i="2"/>
  <c r="P300" i="2"/>
  <c r="P301" i="2"/>
  <c r="P302" i="2"/>
  <c r="P303" i="2"/>
  <c r="P304" i="2"/>
  <c r="P305" i="2"/>
  <c r="P306" i="2"/>
  <c r="P307" i="2"/>
  <c r="P308" i="2"/>
  <c r="P309" i="2"/>
  <c r="P310" i="2"/>
  <c r="P311" i="2"/>
  <c r="P312" i="2"/>
  <c r="P313" i="2"/>
  <c r="P314" i="2"/>
  <c r="P315" i="2"/>
  <c r="P316" i="2"/>
  <c r="P317" i="2"/>
  <c r="P318" i="2"/>
  <c r="P319" i="2"/>
  <c r="P320" i="2"/>
  <c r="P321" i="2"/>
  <c r="P322" i="2"/>
  <c r="P323" i="2"/>
  <c r="P324" i="2"/>
  <c r="P325" i="2"/>
  <c r="P326" i="2"/>
  <c r="P327" i="2"/>
  <c r="P328" i="2"/>
  <c r="P329" i="2"/>
  <c r="P330" i="2"/>
  <c r="P331" i="2"/>
  <c r="P332" i="2"/>
  <c r="P333" i="2"/>
  <c r="P334" i="2"/>
  <c r="P335" i="2"/>
  <c r="P336" i="2"/>
  <c r="P337" i="2"/>
  <c r="P338" i="2"/>
  <c r="P339" i="2"/>
  <c r="P340" i="2"/>
  <c r="P341" i="2"/>
  <c r="P342" i="2"/>
  <c r="P343" i="2"/>
  <c r="P344" i="2"/>
  <c r="P345" i="2"/>
  <c r="P346" i="2"/>
  <c r="P347" i="2"/>
  <c r="P348" i="2"/>
  <c r="P349" i="2"/>
  <c r="P350" i="2"/>
  <c r="P351" i="2"/>
  <c r="P352" i="2"/>
  <c r="P353" i="2"/>
  <c r="P354" i="2"/>
  <c r="P355" i="2"/>
  <c r="P356" i="2"/>
  <c r="P357" i="2"/>
  <c r="P358" i="2"/>
  <c r="P359" i="2"/>
  <c r="P360" i="2"/>
  <c r="P361" i="2"/>
  <c r="P362" i="2"/>
  <c r="P363" i="2"/>
  <c r="P364" i="2"/>
  <c r="P365" i="2"/>
  <c r="P366" i="2"/>
  <c r="P367" i="2"/>
  <c r="P368" i="2"/>
  <c r="P369" i="2"/>
  <c r="P370" i="2"/>
  <c r="P371" i="2"/>
  <c r="P372" i="2"/>
  <c r="P373" i="2"/>
  <c r="P374" i="2"/>
  <c r="P375" i="2"/>
  <c r="P376" i="2"/>
  <c r="P377" i="2"/>
  <c r="P378" i="2"/>
  <c r="P379" i="2"/>
  <c r="P380" i="2"/>
  <c r="P381" i="2"/>
  <c r="P382" i="2"/>
  <c r="P383" i="2"/>
  <c r="P384" i="2"/>
  <c r="P385" i="2"/>
  <c r="P386" i="2"/>
  <c r="P387" i="2"/>
  <c r="P388" i="2"/>
  <c r="P389" i="2"/>
  <c r="P390" i="2"/>
  <c r="P391" i="2"/>
  <c r="P392" i="2"/>
  <c r="P393" i="2"/>
  <c r="P394" i="2"/>
  <c r="P395" i="2"/>
  <c r="P396" i="2"/>
  <c r="P397" i="2"/>
  <c r="P398" i="2"/>
  <c r="P399" i="2"/>
  <c r="P400" i="2"/>
  <c r="P401" i="2"/>
  <c r="P402" i="2"/>
  <c r="P403" i="2"/>
  <c r="P404" i="2"/>
  <c r="P405" i="2"/>
  <c r="P406" i="2"/>
  <c r="P407" i="2"/>
  <c r="P408" i="2"/>
  <c r="P409" i="2"/>
  <c r="P410" i="2"/>
  <c r="P411" i="2"/>
  <c r="P412" i="2"/>
  <c r="P413" i="2"/>
  <c r="P414" i="2"/>
  <c r="P415" i="2"/>
  <c r="P416" i="2"/>
  <c r="P417" i="2"/>
  <c r="P418" i="2"/>
  <c r="P419" i="2"/>
  <c r="P420" i="2"/>
  <c r="P421" i="2"/>
  <c r="P422" i="2"/>
  <c r="P423" i="2"/>
  <c r="P424" i="2"/>
  <c r="P425" i="2"/>
  <c r="P426" i="2"/>
  <c r="P427" i="2"/>
  <c r="P428" i="2"/>
  <c r="P429" i="2"/>
  <c r="P430" i="2"/>
  <c r="P431" i="2"/>
  <c r="P432" i="2"/>
  <c r="P433" i="2"/>
  <c r="P434" i="2"/>
  <c r="P435" i="2"/>
  <c r="P436" i="2"/>
  <c r="P437" i="2"/>
  <c r="P438" i="2"/>
  <c r="P439" i="2"/>
  <c r="P440" i="2"/>
  <c r="P441" i="2"/>
  <c r="P442" i="2"/>
  <c r="P443" i="2"/>
  <c r="P444" i="2"/>
  <c r="P445" i="2"/>
  <c r="P446" i="2"/>
  <c r="P447" i="2"/>
  <c r="P448" i="2"/>
  <c r="P449" i="2"/>
  <c r="P450" i="2"/>
  <c r="P451" i="2"/>
  <c r="P452" i="2"/>
  <c r="P453" i="2"/>
  <c r="P454" i="2"/>
  <c r="P455" i="2"/>
  <c r="P456" i="2"/>
  <c r="P457" i="2"/>
  <c r="P458" i="2"/>
  <c r="P459" i="2"/>
  <c r="P460" i="2"/>
  <c r="P461" i="2"/>
  <c r="P462" i="2"/>
  <c r="P463" i="2"/>
  <c r="P464" i="2"/>
  <c r="P465" i="2"/>
  <c r="P466" i="2"/>
  <c r="P467" i="2"/>
  <c r="P468" i="2"/>
  <c r="P469" i="2"/>
  <c r="P470" i="2"/>
  <c r="P471" i="2"/>
  <c r="P472" i="2"/>
  <c r="P473" i="2"/>
  <c r="P474" i="2"/>
  <c r="P475" i="2"/>
  <c r="P476" i="2"/>
  <c r="P477" i="2"/>
  <c r="P478" i="2"/>
  <c r="P479" i="2"/>
  <c r="P480" i="2"/>
  <c r="P481" i="2"/>
  <c r="P482" i="2"/>
  <c r="P483" i="2"/>
  <c r="P484" i="2"/>
  <c r="P485" i="2"/>
  <c r="P486" i="2"/>
  <c r="P487" i="2"/>
  <c r="P488" i="2"/>
  <c r="P489" i="2"/>
  <c r="P490" i="2"/>
  <c r="P491" i="2"/>
  <c r="P492" i="2"/>
  <c r="P493" i="2"/>
  <c r="P494" i="2"/>
  <c r="P495" i="2"/>
  <c r="P496" i="2"/>
  <c r="P497" i="2"/>
  <c r="P498" i="2"/>
  <c r="P499" i="2"/>
  <c r="P500" i="2"/>
  <c r="P501" i="2"/>
  <c r="P502" i="2"/>
  <c r="P503" i="2"/>
  <c r="P504" i="2"/>
  <c r="P505" i="2"/>
  <c r="P506" i="2"/>
  <c r="P507" i="2"/>
  <c r="P508" i="2"/>
  <c r="P509" i="2"/>
  <c r="P510" i="2"/>
  <c r="P511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M505" i="2"/>
  <c r="M506" i="2"/>
  <c r="M507" i="2"/>
  <c r="M508" i="2"/>
  <c r="M509" i="2"/>
  <c r="M510" i="2"/>
  <c r="M511" i="2"/>
  <c r="K6" i="1"/>
  <c r="I11" i="2" s="1"/>
  <c r="H11" i="2"/>
  <c r="K7" i="1"/>
  <c r="I12" i="2" s="1"/>
  <c r="N7" i="1"/>
  <c r="H12" i="2" s="1"/>
  <c r="A11" i="2"/>
  <c r="B11" i="2"/>
  <c r="C11" i="2"/>
  <c r="F11" i="2"/>
  <c r="G11" i="2"/>
  <c r="L11" i="2"/>
  <c r="R11" i="2" s="1"/>
  <c r="N11" i="2"/>
  <c r="A12" i="2"/>
  <c r="B12" i="2"/>
  <c r="C12" i="2"/>
  <c r="F12" i="2"/>
  <c r="G12" i="2"/>
  <c r="L12" i="2"/>
  <c r="R12" i="2" s="1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0" i="2"/>
  <c r="N451" i="2"/>
  <c r="N452" i="2"/>
  <c r="N453" i="2"/>
  <c r="N454" i="2"/>
  <c r="N455" i="2"/>
  <c r="N456" i="2"/>
  <c r="N457" i="2"/>
  <c r="N458" i="2"/>
  <c r="N459" i="2"/>
  <c r="N460" i="2"/>
  <c r="N461" i="2"/>
  <c r="N462" i="2"/>
  <c r="N463" i="2"/>
  <c r="N464" i="2"/>
  <c r="N465" i="2"/>
  <c r="N466" i="2"/>
  <c r="N467" i="2"/>
  <c r="N468" i="2"/>
  <c r="N469" i="2"/>
  <c r="N470" i="2"/>
  <c r="N471" i="2"/>
  <c r="N472" i="2"/>
  <c r="N473" i="2"/>
  <c r="N474" i="2"/>
  <c r="N475" i="2"/>
  <c r="N476" i="2"/>
  <c r="N477" i="2"/>
  <c r="N478" i="2"/>
  <c r="N479" i="2"/>
  <c r="N480" i="2"/>
  <c r="N481" i="2"/>
  <c r="N482" i="2"/>
  <c r="N483" i="2"/>
  <c r="N484" i="2"/>
  <c r="N485" i="2"/>
  <c r="N486" i="2"/>
  <c r="N487" i="2"/>
  <c r="N488" i="2"/>
  <c r="N489" i="2"/>
  <c r="N490" i="2"/>
  <c r="N491" i="2"/>
  <c r="N492" i="2"/>
  <c r="N493" i="2"/>
  <c r="N494" i="2"/>
  <c r="N495" i="2"/>
  <c r="N496" i="2"/>
  <c r="N497" i="2"/>
  <c r="N498" i="2"/>
  <c r="N499" i="2"/>
  <c r="N500" i="2"/>
  <c r="N501" i="2"/>
  <c r="N502" i="2"/>
  <c r="N503" i="2"/>
  <c r="N504" i="2"/>
  <c r="N505" i="2"/>
  <c r="N506" i="2"/>
  <c r="N507" i="2"/>
  <c r="N508" i="2"/>
  <c r="N509" i="2"/>
  <c r="N510" i="2"/>
  <c r="N511" i="2"/>
  <c r="N8" i="1"/>
  <c r="H13" i="2" s="1"/>
  <c r="N9" i="1"/>
  <c r="H14" i="2" s="1"/>
  <c r="N10" i="1"/>
  <c r="H15" i="2" s="1"/>
  <c r="N11" i="1"/>
  <c r="H16" i="2" s="1"/>
  <c r="N12" i="1"/>
  <c r="N13" i="1"/>
  <c r="H18" i="2" s="1"/>
  <c r="N14" i="1"/>
  <c r="N15" i="1"/>
  <c r="N16" i="1"/>
  <c r="H21" i="2" s="1"/>
  <c r="N17" i="1"/>
  <c r="H22" i="2" s="1"/>
  <c r="N18" i="1"/>
  <c r="H23" i="2" s="1"/>
  <c r="N19" i="1"/>
  <c r="H24" i="2" s="1"/>
  <c r="N20" i="1"/>
  <c r="H25" i="2" s="1"/>
  <c r="N21" i="1"/>
  <c r="H26" i="2" s="1"/>
  <c r="N22" i="1"/>
  <c r="H27" i="2" s="1"/>
  <c r="N23" i="1"/>
  <c r="H28" i="2" s="1"/>
  <c r="N24" i="1"/>
  <c r="H29" i="2" s="1"/>
  <c r="N25" i="1"/>
  <c r="H30" i="2" s="1"/>
  <c r="N26" i="1"/>
  <c r="H31" i="2" s="1"/>
  <c r="N27" i="1"/>
  <c r="H32" i="2" s="1"/>
  <c r="N28" i="1"/>
  <c r="N29" i="1"/>
  <c r="N30" i="1"/>
  <c r="H35" i="2" s="1"/>
  <c r="N31" i="1"/>
  <c r="N32" i="1"/>
  <c r="H37" i="2" s="1"/>
  <c r="N33" i="1"/>
  <c r="H38" i="2" s="1"/>
  <c r="N34" i="1"/>
  <c r="H39" i="2" s="1"/>
  <c r="N35" i="1"/>
  <c r="H40" i="2" s="1"/>
  <c r="N36" i="1"/>
  <c r="H41" i="2" s="1"/>
  <c r="N37" i="1"/>
  <c r="H42" i="2" s="1"/>
  <c r="N38" i="1"/>
  <c r="H43" i="2" s="1"/>
  <c r="N39" i="1"/>
  <c r="H44" i="2" s="1"/>
  <c r="N40" i="1"/>
  <c r="H45" i="2" s="1"/>
  <c r="N41" i="1"/>
  <c r="H46" i="2" s="1"/>
  <c r="N42" i="1"/>
  <c r="H47" i="2" s="1"/>
  <c r="N43" i="1"/>
  <c r="H48" i="2" s="1"/>
  <c r="N44" i="1"/>
  <c r="N45" i="1"/>
  <c r="N46" i="1"/>
  <c r="H51" i="2" s="1"/>
  <c r="N47" i="1"/>
  <c r="N48" i="1"/>
  <c r="H53" i="2" s="1"/>
  <c r="N49" i="1"/>
  <c r="H54" i="2" s="1"/>
  <c r="N50" i="1"/>
  <c r="H55" i="2" s="1"/>
  <c r="N51" i="1"/>
  <c r="H56" i="2" s="1"/>
  <c r="N52" i="1"/>
  <c r="N53" i="1"/>
  <c r="H58" i="2" s="1"/>
  <c r="N54" i="1"/>
  <c r="H59" i="2" s="1"/>
  <c r="N55" i="1"/>
  <c r="H60" i="2" s="1"/>
  <c r="N56" i="1"/>
  <c r="H61" i="2" s="1"/>
  <c r="N57" i="1"/>
  <c r="H62" i="2" s="1"/>
  <c r="N58" i="1"/>
  <c r="H63" i="2" s="1"/>
  <c r="N59" i="1"/>
  <c r="H64" i="2" s="1"/>
  <c r="N60" i="1"/>
  <c r="N61" i="1"/>
  <c r="H66" i="2" s="1"/>
  <c r="N62" i="1"/>
  <c r="H67" i="2" s="1"/>
  <c r="N63" i="1"/>
  <c r="N64" i="1"/>
  <c r="H69" i="2" s="1"/>
  <c r="N65" i="1"/>
  <c r="H70" i="2" s="1"/>
  <c r="N66" i="1"/>
  <c r="H71" i="2" s="1"/>
  <c r="N67" i="1"/>
  <c r="H72" i="2" s="1"/>
  <c r="N68" i="1"/>
  <c r="N69" i="1"/>
  <c r="H74" i="2" s="1"/>
  <c r="N70" i="1"/>
  <c r="H75" i="2" s="1"/>
  <c r="N71" i="1"/>
  <c r="H76" i="2" s="1"/>
  <c r="N72" i="1"/>
  <c r="H77" i="2" s="1"/>
  <c r="N73" i="1"/>
  <c r="H78" i="2" s="1"/>
  <c r="N74" i="1"/>
  <c r="H79" i="2" s="1"/>
  <c r="N75" i="1"/>
  <c r="H80" i="2" s="1"/>
  <c r="N76" i="1"/>
  <c r="N77" i="1"/>
  <c r="N78" i="1"/>
  <c r="H83" i="2" s="1"/>
  <c r="N79" i="1"/>
  <c r="N80" i="1"/>
  <c r="H85" i="2" s="1"/>
  <c r="N81" i="1"/>
  <c r="H86" i="2" s="1"/>
  <c r="N82" i="1"/>
  <c r="H87" i="2" s="1"/>
  <c r="N83" i="1"/>
  <c r="H88" i="2" s="1"/>
  <c r="N84" i="1"/>
  <c r="H89" i="2" s="1"/>
  <c r="N85" i="1"/>
  <c r="H90" i="2" s="1"/>
  <c r="N86" i="1"/>
  <c r="H91" i="2" s="1"/>
  <c r="N87" i="1"/>
  <c r="H92" i="2" s="1"/>
  <c r="N88" i="1"/>
  <c r="H93" i="2" s="1"/>
  <c r="N89" i="1"/>
  <c r="H94" i="2" s="1"/>
  <c r="N90" i="1"/>
  <c r="H95" i="2" s="1"/>
  <c r="N91" i="1"/>
  <c r="H96" i="2" s="1"/>
  <c r="N92" i="1"/>
  <c r="N93" i="1"/>
  <c r="N94" i="1"/>
  <c r="H99" i="2" s="1"/>
  <c r="N95" i="1"/>
  <c r="N96" i="1"/>
  <c r="H101" i="2" s="1"/>
  <c r="N97" i="1"/>
  <c r="H102" i="2" s="1"/>
  <c r="N98" i="1"/>
  <c r="H103" i="2" s="1"/>
  <c r="N99" i="1"/>
  <c r="H104" i="2" s="1"/>
  <c r="N100" i="1"/>
  <c r="N101" i="1"/>
  <c r="H106" i="2" s="1"/>
  <c r="N102" i="1"/>
  <c r="H107" i="2" s="1"/>
  <c r="N103" i="1"/>
  <c r="H108" i="2" s="1"/>
  <c r="N104" i="1"/>
  <c r="H109" i="2" s="1"/>
  <c r="N105" i="1"/>
  <c r="H110" i="2" s="1"/>
  <c r="N106" i="1"/>
  <c r="H111" i="2" s="1"/>
  <c r="N107" i="1"/>
  <c r="H112" i="2" s="1"/>
  <c r="N108" i="1"/>
  <c r="N109" i="1"/>
  <c r="H114" i="2" s="1"/>
  <c r="N110" i="1"/>
  <c r="N111" i="1"/>
  <c r="N112" i="1"/>
  <c r="H117" i="2" s="1"/>
  <c r="N113" i="1"/>
  <c r="H118" i="2" s="1"/>
  <c r="N114" i="1"/>
  <c r="H119" i="2" s="1"/>
  <c r="N115" i="1"/>
  <c r="H120" i="2" s="1"/>
  <c r="N116" i="1"/>
  <c r="N117" i="1"/>
  <c r="H122" i="2" s="1"/>
  <c r="N118" i="1"/>
  <c r="H123" i="2" s="1"/>
  <c r="N119" i="1"/>
  <c r="H124" i="2" s="1"/>
  <c r="N120" i="1"/>
  <c r="H125" i="2" s="1"/>
  <c r="N121" i="1"/>
  <c r="H126" i="2" s="1"/>
  <c r="N122" i="1"/>
  <c r="H127" i="2" s="1"/>
  <c r="N123" i="1"/>
  <c r="H128" i="2" s="1"/>
  <c r="N124" i="1"/>
  <c r="N125" i="1"/>
  <c r="N126" i="1"/>
  <c r="H131" i="2" s="1"/>
  <c r="N127" i="1"/>
  <c r="H132" i="2" s="1"/>
  <c r="N128" i="1"/>
  <c r="H133" i="2" s="1"/>
  <c r="N129" i="1"/>
  <c r="H134" i="2" s="1"/>
  <c r="N130" i="1"/>
  <c r="H135" i="2" s="1"/>
  <c r="N131" i="1"/>
  <c r="H136" i="2" s="1"/>
  <c r="N132" i="1"/>
  <c r="H137" i="2" s="1"/>
  <c r="N133" i="1"/>
  <c r="H138" i="2" s="1"/>
  <c r="N134" i="1"/>
  <c r="H139" i="2" s="1"/>
  <c r="N135" i="1"/>
  <c r="H140" i="2" s="1"/>
  <c r="N136" i="1"/>
  <c r="H141" i="2" s="1"/>
  <c r="N137" i="1"/>
  <c r="H142" i="2" s="1"/>
  <c r="N138" i="1"/>
  <c r="H143" i="2" s="1"/>
  <c r="N139" i="1"/>
  <c r="H144" i="2" s="1"/>
  <c r="N140" i="1"/>
  <c r="N141" i="1"/>
  <c r="N142" i="1"/>
  <c r="N143" i="1"/>
  <c r="N144" i="1"/>
  <c r="H149" i="2" s="1"/>
  <c r="N145" i="1"/>
  <c r="H150" i="2" s="1"/>
  <c r="N146" i="1"/>
  <c r="H151" i="2" s="1"/>
  <c r="N147" i="1"/>
  <c r="H152" i="2" s="1"/>
  <c r="N148" i="1"/>
  <c r="N149" i="1"/>
  <c r="H154" i="2" s="1"/>
  <c r="N150" i="1"/>
  <c r="H155" i="2" s="1"/>
  <c r="N151" i="1"/>
  <c r="H156" i="2" s="1"/>
  <c r="N152" i="1"/>
  <c r="H157" i="2" s="1"/>
  <c r="N153" i="1"/>
  <c r="H158" i="2" s="1"/>
  <c r="N154" i="1"/>
  <c r="H159" i="2" s="1"/>
  <c r="N155" i="1"/>
  <c r="H160" i="2" s="1"/>
  <c r="N156" i="1"/>
  <c r="H161" i="2" s="1"/>
  <c r="N157" i="1"/>
  <c r="H162" i="2" s="1"/>
  <c r="N158" i="1"/>
  <c r="H163" i="2" s="1"/>
  <c r="N159" i="1"/>
  <c r="N160" i="1"/>
  <c r="H165" i="2" s="1"/>
  <c r="N161" i="1"/>
  <c r="H166" i="2" s="1"/>
  <c r="N162" i="1"/>
  <c r="H167" i="2" s="1"/>
  <c r="N163" i="1"/>
  <c r="H168" i="2" s="1"/>
  <c r="N164" i="1"/>
  <c r="N165" i="1"/>
  <c r="H170" i="2" s="1"/>
  <c r="N166" i="1"/>
  <c r="H171" i="2" s="1"/>
  <c r="N167" i="1"/>
  <c r="H172" i="2" s="1"/>
  <c r="N168" i="1"/>
  <c r="H173" i="2" s="1"/>
  <c r="N169" i="1"/>
  <c r="H174" i="2" s="1"/>
  <c r="N170" i="1"/>
  <c r="H175" i="2" s="1"/>
  <c r="N171" i="1"/>
  <c r="H176" i="2" s="1"/>
  <c r="N172" i="1"/>
  <c r="H177" i="2" s="1"/>
  <c r="N173" i="1"/>
  <c r="N174" i="1"/>
  <c r="H179" i="2" s="1"/>
  <c r="N175" i="1"/>
  <c r="H180" i="2" s="1"/>
  <c r="N176" i="1"/>
  <c r="H181" i="2" s="1"/>
  <c r="N177" i="1"/>
  <c r="H182" i="2" s="1"/>
  <c r="N178" i="1"/>
  <c r="H183" i="2" s="1"/>
  <c r="N179" i="1"/>
  <c r="H184" i="2" s="1"/>
  <c r="N180" i="1"/>
  <c r="H185" i="2" s="1"/>
  <c r="N181" i="1"/>
  <c r="H186" i="2" s="1"/>
  <c r="N182" i="1"/>
  <c r="H187" i="2" s="1"/>
  <c r="N183" i="1"/>
  <c r="H188" i="2" s="1"/>
  <c r="N184" i="1"/>
  <c r="H189" i="2" s="1"/>
  <c r="N185" i="1"/>
  <c r="H190" i="2" s="1"/>
  <c r="N186" i="1"/>
  <c r="H191" i="2" s="1"/>
  <c r="N187" i="1"/>
  <c r="H192" i="2" s="1"/>
  <c r="N188" i="1"/>
  <c r="N189" i="1"/>
  <c r="N190" i="1"/>
  <c r="H195" i="2" s="1"/>
  <c r="N191" i="1"/>
  <c r="N192" i="1"/>
  <c r="H197" i="2" s="1"/>
  <c r="N193" i="1"/>
  <c r="H198" i="2" s="1"/>
  <c r="N194" i="1"/>
  <c r="H199" i="2" s="1"/>
  <c r="N195" i="1"/>
  <c r="H200" i="2" s="1"/>
  <c r="N196" i="1"/>
  <c r="N197" i="1"/>
  <c r="H202" i="2" s="1"/>
  <c r="N198" i="1"/>
  <c r="H203" i="2" s="1"/>
  <c r="N199" i="1"/>
  <c r="H204" i="2" s="1"/>
  <c r="N200" i="1"/>
  <c r="H205" i="2" s="1"/>
  <c r="N201" i="1"/>
  <c r="H206" i="2" s="1"/>
  <c r="N202" i="1"/>
  <c r="H207" i="2" s="1"/>
  <c r="N203" i="1"/>
  <c r="H208" i="2" s="1"/>
  <c r="N204" i="1"/>
  <c r="H209" i="2" s="1"/>
  <c r="N205" i="1"/>
  <c r="H210" i="2" s="1"/>
  <c r="N206" i="1"/>
  <c r="H211" i="2" s="1"/>
  <c r="N207" i="1"/>
  <c r="N208" i="1"/>
  <c r="H213" i="2" s="1"/>
  <c r="N209" i="1"/>
  <c r="H214" i="2" s="1"/>
  <c r="N210" i="1"/>
  <c r="H215" i="2" s="1"/>
  <c r="N211" i="1"/>
  <c r="H216" i="2" s="1"/>
  <c r="N212" i="1"/>
  <c r="N213" i="1"/>
  <c r="H218" i="2" s="1"/>
  <c r="N214" i="1"/>
  <c r="H219" i="2" s="1"/>
  <c r="N215" i="1"/>
  <c r="H220" i="2" s="1"/>
  <c r="N216" i="1"/>
  <c r="H221" i="2" s="1"/>
  <c r="N217" i="1"/>
  <c r="H222" i="2" s="1"/>
  <c r="N218" i="1"/>
  <c r="H223" i="2" s="1"/>
  <c r="N219" i="1"/>
  <c r="H224" i="2" s="1"/>
  <c r="N220" i="1"/>
  <c r="N221" i="1"/>
  <c r="N222" i="1"/>
  <c r="H227" i="2" s="1"/>
  <c r="N223" i="1"/>
  <c r="H228" i="2" s="1"/>
  <c r="N224" i="1"/>
  <c r="H229" i="2" s="1"/>
  <c r="N225" i="1"/>
  <c r="H230" i="2" s="1"/>
  <c r="N226" i="1"/>
  <c r="H231" i="2" s="1"/>
  <c r="N227" i="1"/>
  <c r="H232" i="2" s="1"/>
  <c r="N228" i="1"/>
  <c r="H233" i="2" s="1"/>
  <c r="N229" i="1"/>
  <c r="H234" i="2" s="1"/>
  <c r="N230" i="1"/>
  <c r="H235" i="2" s="1"/>
  <c r="N231" i="1"/>
  <c r="H236" i="2" s="1"/>
  <c r="N232" i="1"/>
  <c r="H237" i="2" s="1"/>
  <c r="N233" i="1"/>
  <c r="H238" i="2" s="1"/>
  <c r="N234" i="1"/>
  <c r="H239" i="2" s="1"/>
  <c r="N235" i="1"/>
  <c r="H240" i="2" s="1"/>
  <c r="N236" i="1"/>
  <c r="N237" i="1"/>
  <c r="N238" i="1"/>
  <c r="H243" i="2" s="1"/>
  <c r="N239" i="1"/>
  <c r="N240" i="1"/>
  <c r="H245" i="2" s="1"/>
  <c r="N241" i="1"/>
  <c r="H246" i="2" s="1"/>
  <c r="N242" i="1"/>
  <c r="H247" i="2" s="1"/>
  <c r="N243" i="1"/>
  <c r="H248" i="2" s="1"/>
  <c r="N244" i="1"/>
  <c r="N245" i="1"/>
  <c r="H250" i="2" s="1"/>
  <c r="N246" i="1"/>
  <c r="H251" i="2" s="1"/>
  <c r="N247" i="1"/>
  <c r="H252" i="2" s="1"/>
  <c r="N248" i="1"/>
  <c r="H253" i="2" s="1"/>
  <c r="N249" i="1"/>
  <c r="H254" i="2" s="1"/>
  <c r="N250" i="1"/>
  <c r="H255" i="2" s="1"/>
  <c r="N251" i="1"/>
  <c r="H256" i="2" s="1"/>
  <c r="N252" i="1"/>
  <c r="H257" i="2" s="1"/>
  <c r="N253" i="1"/>
  <c r="H258" i="2" s="1"/>
  <c r="N254" i="1"/>
  <c r="N255" i="1"/>
  <c r="N256" i="1"/>
  <c r="H261" i="2" s="1"/>
  <c r="N257" i="1"/>
  <c r="H262" i="2" s="1"/>
  <c r="N258" i="1"/>
  <c r="H263" i="2" s="1"/>
  <c r="N259" i="1"/>
  <c r="H264" i="2" s="1"/>
  <c r="N260" i="1"/>
  <c r="N261" i="1"/>
  <c r="H266" i="2" s="1"/>
  <c r="N262" i="1"/>
  <c r="H267" i="2" s="1"/>
  <c r="N263" i="1"/>
  <c r="N264" i="1"/>
  <c r="H269" i="2" s="1"/>
  <c r="N265" i="1"/>
  <c r="H270" i="2" s="1"/>
  <c r="N266" i="1"/>
  <c r="H271" i="2" s="1"/>
  <c r="N267" i="1"/>
  <c r="H272" i="2" s="1"/>
  <c r="N268" i="1"/>
  <c r="N269" i="1"/>
  <c r="N270" i="1"/>
  <c r="H275" i="2" s="1"/>
  <c r="N271" i="1"/>
  <c r="H276" i="2" s="1"/>
  <c r="N272" i="1"/>
  <c r="H277" i="2" s="1"/>
  <c r="N273" i="1"/>
  <c r="H278" i="2" s="1"/>
  <c r="N274" i="1"/>
  <c r="H279" i="2" s="1"/>
  <c r="N275" i="1"/>
  <c r="H280" i="2" s="1"/>
  <c r="N276" i="1"/>
  <c r="N277" i="1"/>
  <c r="H282" i="2" s="1"/>
  <c r="N278" i="1"/>
  <c r="H283" i="2" s="1"/>
  <c r="N279" i="1"/>
  <c r="H284" i="2" s="1"/>
  <c r="N280" i="1"/>
  <c r="H285" i="2" s="1"/>
  <c r="N281" i="1"/>
  <c r="H286" i="2" s="1"/>
  <c r="N282" i="1"/>
  <c r="H287" i="2" s="1"/>
  <c r="N283" i="1"/>
  <c r="H288" i="2" s="1"/>
  <c r="N284" i="1"/>
  <c r="N285" i="1"/>
  <c r="N286" i="1"/>
  <c r="H291" i="2" s="1"/>
  <c r="N287" i="1"/>
  <c r="N288" i="1"/>
  <c r="H293" i="2" s="1"/>
  <c r="N289" i="1"/>
  <c r="H294" i="2" s="1"/>
  <c r="N290" i="1"/>
  <c r="H295" i="2" s="1"/>
  <c r="N291" i="1"/>
  <c r="H296" i="2" s="1"/>
  <c r="N292" i="1"/>
  <c r="N293" i="1"/>
  <c r="H298" i="2" s="1"/>
  <c r="N294" i="1"/>
  <c r="H299" i="2" s="1"/>
  <c r="N295" i="1"/>
  <c r="H300" i="2" s="1"/>
  <c r="N296" i="1"/>
  <c r="H301" i="2" s="1"/>
  <c r="N297" i="1"/>
  <c r="H302" i="2" s="1"/>
  <c r="N298" i="1"/>
  <c r="H303" i="2" s="1"/>
  <c r="N299" i="1"/>
  <c r="H304" i="2" s="1"/>
  <c r="N300" i="1"/>
  <c r="H305" i="2" s="1"/>
  <c r="N301" i="1"/>
  <c r="H306" i="2" s="1"/>
  <c r="N302" i="1"/>
  <c r="H307" i="2" s="1"/>
  <c r="N303" i="1"/>
  <c r="N304" i="1"/>
  <c r="H309" i="2" s="1"/>
  <c r="N305" i="1"/>
  <c r="H310" i="2" s="1"/>
  <c r="N306" i="1"/>
  <c r="H311" i="2" s="1"/>
  <c r="N307" i="1"/>
  <c r="H312" i="2" s="1"/>
  <c r="N308" i="1"/>
  <c r="N309" i="1"/>
  <c r="H314" i="2" s="1"/>
  <c r="N310" i="1"/>
  <c r="H315" i="2" s="1"/>
  <c r="N311" i="1"/>
  <c r="N312" i="1"/>
  <c r="H317" i="2" s="1"/>
  <c r="N313" i="1"/>
  <c r="H318" i="2" s="1"/>
  <c r="N314" i="1"/>
  <c r="H319" i="2" s="1"/>
  <c r="N315" i="1"/>
  <c r="H320" i="2" s="1"/>
  <c r="N316" i="1"/>
  <c r="H321" i="2" s="1"/>
  <c r="N317" i="1"/>
  <c r="N318" i="1"/>
  <c r="H323" i="2" s="1"/>
  <c r="N319" i="1"/>
  <c r="H324" i="2" s="1"/>
  <c r="N320" i="1"/>
  <c r="H325" i="2" s="1"/>
  <c r="N321" i="1"/>
  <c r="H326" i="2" s="1"/>
  <c r="N322" i="1"/>
  <c r="H327" i="2" s="1"/>
  <c r="N323" i="1"/>
  <c r="H328" i="2" s="1"/>
  <c r="N324" i="1"/>
  <c r="N325" i="1"/>
  <c r="H330" i="2" s="1"/>
  <c r="N326" i="1"/>
  <c r="H331" i="2" s="1"/>
  <c r="N327" i="1"/>
  <c r="H332" i="2" s="1"/>
  <c r="N328" i="1"/>
  <c r="H333" i="2" s="1"/>
  <c r="N329" i="1"/>
  <c r="H334" i="2" s="1"/>
  <c r="N330" i="1"/>
  <c r="H335" i="2" s="1"/>
  <c r="N331" i="1"/>
  <c r="H336" i="2" s="1"/>
  <c r="N332" i="1"/>
  <c r="N333" i="1"/>
  <c r="N334" i="1"/>
  <c r="H339" i="2" s="1"/>
  <c r="N335" i="1"/>
  <c r="N336" i="1"/>
  <c r="H341" i="2" s="1"/>
  <c r="N337" i="1"/>
  <c r="H342" i="2" s="1"/>
  <c r="N338" i="1"/>
  <c r="H343" i="2" s="1"/>
  <c r="N339" i="1"/>
  <c r="H344" i="2" s="1"/>
  <c r="N340" i="1"/>
  <c r="H345" i="2" s="1"/>
  <c r="N341" i="1"/>
  <c r="H346" i="2" s="1"/>
  <c r="N342" i="1"/>
  <c r="H347" i="2" s="1"/>
  <c r="N343" i="1"/>
  <c r="H348" i="2" s="1"/>
  <c r="N344" i="1"/>
  <c r="H349" i="2" s="1"/>
  <c r="N345" i="1"/>
  <c r="H350" i="2" s="1"/>
  <c r="N346" i="1"/>
  <c r="H351" i="2" s="1"/>
  <c r="N347" i="1"/>
  <c r="H352" i="2" s="1"/>
  <c r="N348" i="1"/>
  <c r="N349" i="1"/>
  <c r="N350" i="1"/>
  <c r="H355" i="2" s="1"/>
  <c r="N351" i="1"/>
  <c r="N352" i="1"/>
  <c r="H357" i="2" s="1"/>
  <c r="N353" i="1"/>
  <c r="H358" i="2" s="1"/>
  <c r="N354" i="1"/>
  <c r="H359" i="2" s="1"/>
  <c r="N355" i="1"/>
  <c r="H360" i="2" s="1"/>
  <c r="N356" i="1"/>
  <c r="N357" i="1"/>
  <c r="H362" i="2" s="1"/>
  <c r="N358" i="1"/>
  <c r="H363" i="2" s="1"/>
  <c r="N359" i="1"/>
  <c r="H364" i="2" s="1"/>
  <c r="N360" i="1"/>
  <c r="H365" i="2" s="1"/>
  <c r="N361" i="1"/>
  <c r="H366" i="2" s="1"/>
  <c r="N362" i="1"/>
  <c r="H367" i="2" s="1"/>
  <c r="N363" i="1"/>
  <c r="H368" i="2" s="1"/>
  <c r="N364" i="1"/>
  <c r="H369" i="2" s="1"/>
  <c r="N365" i="1"/>
  <c r="N366" i="1"/>
  <c r="H371" i="2" s="1"/>
  <c r="N367" i="1"/>
  <c r="H372" i="2" s="1"/>
  <c r="N368" i="1"/>
  <c r="H373" i="2" s="1"/>
  <c r="N369" i="1"/>
  <c r="H374" i="2" s="1"/>
  <c r="N370" i="1"/>
  <c r="H375" i="2" s="1"/>
  <c r="N371" i="1"/>
  <c r="H376" i="2" s="1"/>
  <c r="N372" i="1"/>
  <c r="N373" i="1"/>
  <c r="H378" i="2" s="1"/>
  <c r="N374" i="1"/>
  <c r="H379" i="2" s="1"/>
  <c r="N375" i="1"/>
  <c r="H380" i="2" s="1"/>
  <c r="N376" i="1"/>
  <c r="H381" i="2" s="1"/>
  <c r="N377" i="1"/>
  <c r="H382" i="2" s="1"/>
  <c r="N378" i="1"/>
  <c r="H383" i="2" s="1"/>
  <c r="N379" i="1"/>
  <c r="H384" i="2" s="1"/>
  <c r="N380" i="1"/>
  <c r="N381" i="1"/>
  <c r="N382" i="1"/>
  <c r="H387" i="2" s="1"/>
  <c r="N383" i="1"/>
  <c r="N384" i="1"/>
  <c r="H389" i="2" s="1"/>
  <c r="N385" i="1"/>
  <c r="H390" i="2" s="1"/>
  <c r="N386" i="1"/>
  <c r="H391" i="2" s="1"/>
  <c r="N387" i="1"/>
  <c r="H392" i="2" s="1"/>
  <c r="N388" i="1"/>
  <c r="N389" i="1"/>
  <c r="H394" i="2" s="1"/>
  <c r="N390" i="1"/>
  <c r="N391" i="1"/>
  <c r="H396" i="2" s="1"/>
  <c r="N392" i="1"/>
  <c r="H397" i="2" s="1"/>
  <c r="N393" i="1"/>
  <c r="H398" i="2" s="1"/>
  <c r="N394" i="1"/>
  <c r="H399" i="2" s="1"/>
  <c r="N395" i="1"/>
  <c r="H400" i="2" s="1"/>
  <c r="N396" i="1"/>
  <c r="H401" i="2" s="1"/>
  <c r="N397" i="1"/>
  <c r="H402" i="2" s="1"/>
  <c r="N398" i="1"/>
  <c r="H403" i="2" s="1"/>
  <c r="N399" i="1"/>
  <c r="N400" i="1"/>
  <c r="H405" i="2" s="1"/>
  <c r="N401" i="1"/>
  <c r="H406" i="2" s="1"/>
  <c r="N402" i="1"/>
  <c r="H407" i="2" s="1"/>
  <c r="N403" i="1"/>
  <c r="H408" i="2" s="1"/>
  <c r="N404" i="1"/>
  <c r="N405" i="1"/>
  <c r="H410" i="2" s="1"/>
  <c r="N406" i="1"/>
  <c r="H411" i="2" s="1"/>
  <c r="N407" i="1"/>
  <c r="N408" i="1"/>
  <c r="H413" i="2" s="1"/>
  <c r="N409" i="1"/>
  <c r="H414" i="2" s="1"/>
  <c r="N410" i="1"/>
  <c r="H415" i="2" s="1"/>
  <c r="N411" i="1"/>
  <c r="H416" i="2" s="1"/>
  <c r="N412" i="1"/>
  <c r="H417" i="2" s="1"/>
  <c r="N413" i="1"/>
  <c r="N414" i="1"/>
  <c r="H419" i="2" s="1"/>
  <c r="N415" i="1"/>
  <c r="H420" i="2" s="1"/>
  <c r="N416" i="1"/>
  <c r="H421" i="2" s="1"/>
  <c r="N417" i="1"/>
  <c r="H422" i="2" s="1"/>
  <c r="N418" i="1"/>
  <c r="H423" i="2" s="1"/>
  <c r="N419" i="1"/>
  <c r="H424" i="2" s="1"/>
  <c r="N420" i="1"/>
  <c r="H425" i="2" s="1"/>
  <c r="N421" i="1"/>
  <c r="H426" i="2" s="1"/>
  <c r="N422" i="1"/>
  <c r="H427" i="2" s="1"/>
  <c r="N423" i="1"/>
  <c r="H428" i="2" s="1"/>
  <c r="N424" i="1"/>
  <c r="H429" i="2" s="1"/>
  <c r="N425" i="1"/>
  <c r="H430" i="2" s="1"/>
  <c r="N426" i="1"/>
  <c r="H431" i="2" s="1"/>
  <c r="N427" i="1"/>
  <c r="H432" i="2" s="1"/>
  <c r="N428" i="1"/>
  <c r="N429" i="1"/>
  <c r="N430" i="1"/>
  <c r="N431" i="1"/>
  <c r="N432" i="1"/>
  <c r="H437" i="2" s="1"/>
  <c r="N433" i="1"/>
  <c r="H438" i="2" s="1"/>
  <c r="N434" i="1"/>
  <c r="H439" i="2" s="1"/>
  <c r="N435" i="1"/>
  <c r="H440" i="2" s="1"/>
  <c r="N436" i="1"/>
  <c r="H441" i="2" s="1"/>
  <c r="N437" i="1"/>
  <c r="H442" i="2" s="1"/>
  <c r="N438" i="1"/>
  <c r="H443" i="2" s="1"/>
  <c r="N439" i="1"/>
  <c r="H444" i="2" s="1"/>
  <c r="N440" i="1"/>
  <c r="H445" i="2" s="1"/>
  <c r="N441" i="1"/>
  <c r="H446" i="2" s="1"/>
  <c r="N442" i="1"/>
  <c r="H447" i="2" s="1"/>
  <c r="N443" i="1"/>
  <c r="H448" i="2" s="1"/>
  <c r="N444" i="1"/>
  <c r="H449" i="2" s="1"/>
  <c r="N445" i="1"/>
  <c r="H450" i="2" s="1"/>
  <c r="N446" i="1"/>
  <c r="H451" i="2" s="1"/>
  <c r="N447" i="1"/>
  <c r="N448" i="1"/>
  <c r="H453" i="2" s="1"/>
  <c r="N449" i="1"/>
  <c r="H454" i="2" s="1"/>
  <c r="N450" i="1"/>
  <c r="H455" i="2" s="1"/>
  <c r="N451" i="1"/>
  <c r="H456" i="2" s="1"/>
  <c r="N452" i="1"/>
  <c r="N453" i="1"/>
  <c r="H458" i="2" s="1"/>
  <c r="N454" i="1"/>
  <c r="H459" i="2" s="1"/>
  <c r="N455" i="1"/>
  <c r="H460" i="2" s="1"/>
  <c r="N456" i="1"/>
  <c r="H461" i="2" s="1"/>
  <c r="N457" i="1"/>
  <c r="H462" i="2" s="1"/>
  <c r="N458" i="1"/>
  <c r="H463" i="2" s="1"/>
  <c r="N459" i="1"/>
  <c r="H464" i="2" s="1"/>
  <c r="N460" i="1"/>
  <c r="H465" i="2" s="1"/>
  <c r="N461" i="1"/>
  <c r="N462" i="1"/>
  <c r="H467" i="2" s="1"/>
  <c r="N463" i="1"/>
  <c r="H468" i="2" s="1"/>
  <c r="N464" i="1"/>
  <c r="N465" i="1"/>
  <c r="H470" i="2" s="1"/>
  <c r="N466" i="1"/>
  <c r="H471" i="2" s="1"/>
  <c r="N467" i="1"/>
  <c r="H472" i="2" s="1"/>
  <c r="N468" i="1"/>
  <c r="N469" i="1"/>
  <c r="H474" i="2" s="1"/>
  <c r="N470" i="1"/>
  <c r="H475" i="2" s="1"/>
  <c r="N471" i="1"/>
  <c r="H476" i="2" s="1"/>
  <c r="N472" i="1"/>
  <c r="H477" i="2" s="1"/>
  <c r="N473" i="1"/>
  <c r="H478" i="2" s="1"/>
  <c r="N474" i="1"/>
  <c r="H479" i="2" s="1"/>
  <c r="N475" i="1"/>
  <c r="H480" i="2" s="1"/>
  <c r="N476" i="1"/>
  <c r="N477" i="1"/>
  <c r="N478" i="1"/>
  <c r="H483" i="2" s="1"/>
  <c r="N479" i="1"/>
  <c r="N480" i="1"/>
  <c r="H485" i="2" s="1"/>
  <c r="N481" i="1"/>
  <c r="H486" i="2" s="1"/>
  <c r="N482" i="1"/>
  <c r="H487" i="2" s="1"/>
  <c r="N483" i="1"/>
  <c r="H488" i="2" s="1"/>
  <c r="N484" i="1"/>
  <c r="H489" i="2" s="1"/>
  <c r="N485" i="1"/>
  <c r="H490" i="2" s="1"/>
  <c r="N486" i="1"/>
  <c r="H491" i="2" s="1"/>
  <c r="N487" i="1"/>
  <c r="H492" i="2" s="1"/>
  <c r="N488" i="1"/>
  <c r="H493" i="2" s="1"/>
  <c r="N489" i="1"/>
  <c r="H494" i="2" s="1"/>
  <c r="N490" i="1"/>
  <c r="H495" i="2" s="1"/>
  <c r="N491" i="1"/>
  <c r="H496" i="2" s="1"/>
  <c r="N492" i="1"/>
  <c r="H497" i="2" s="1"/>
  <c r="N493" i="1"/>
  <c r="H498" i="2" s="1"/>
  <c r="N494" i="1"/>
  <c r="H499" i="2" s="1"/>
  <c r="N495" i="1"/>
  <c r="N496" i="1"/>
  <c r="H501" i="2" s="1"/>
  <c r="N497" i="1"/>
  <c r="H502" i="2" s="1"/>
  <c r="N498" i="1"/>
  <c r="H503" i="2" s="1"/>
  <c r="N499" i="1"/>
  <c r="H504" i="2" s="1"/>
  <c r="N500" i="1"/>
  <c r="N501" i="1"/>
  <c r="H506" i="2" s="1"/>
  <c r="N502" i="1"/>
  <c r="H507" i="2" s="1"/>
  <c r="N503" i="1"/>
  <c r="H508" i="2" s="1"/>
  <c r="N504" i="1"/>
  <c r="H509" i="2" s="1"/>
  <c r="N505" i="1"/>
  <c r="H510" i="2" s="1"/>
  <c r="N506" i="1"/>
  <c r="H511" i="2" s="1"/>
  <c r="L13" i="2"/>
  <c r="R13" i="2" s="1"/>
  <c r="L14" i="2"/>
  <c r="R14" i="2" s="1"/>
  <c r="L15" i="2"/>
  <c r="R15" i="2" s="1"/>
  <c r="L16" i="2"/>
  <c r="R16" i="2" s="1"/>
  <c r="L17" i="2"/>
  <c r="R17" i="2" s="1"/>
  <c r="L18" i="2"/>
  <c r="R18" i="2" s="1"/>
  <c r="L19" i="2"/>
  <c r="R19" i="2" s="1"/>
  <c r="L20" i="2"/>
  <c r="R20" i="2" s="1"/>
  <c r="L21" i="2"/>
  <c r="R21" i="2" s="1"/>
  <c r="L22" i="2"/>
  <c r="R22" i="2" s="1"/>
  <c r="L23" i="2"/>
  <c r="R23" i="2" s="1"/>
  <c r="L24" i="2"/>
  <c r="R24" i="2" s="1"/>
  <c r="L25" i="2"/>
  <c r="R25" i="2" s="1"/>
  <c r="L26" i="2"/>
  <c r="R26" i="2" s="1"/>
  <c r="L27" i="2"/>
  <c r="R27" i="2" s="1"/>
  <c r="L28" i="2"/>
  <c r="R28" i="2" s="1"/>
  <c r="L29" i="2"/>
  <c r="R29" i="2" s="1"/>
  <c r="L30" i="2"/>
  <c r="R30" i="2" s="1"/>
  <c r="L31" i="2"/>
  <c r="R31" i="2" s="1"/>
  <c r="L32" i="2"/>
  <c r="R32" i="2" s="1"/>
  <c r="L33" i="2"/>
  <c r="R33" i="2" s="1"/>
  <c r="L34" i="2"/>
  <c r="R34" i="2" s="1"/>
  <c r="L35" i="2"/>
  <c r="R35" i="2" s="1"/>
  <c r="L36" i="2"/>
  <c r="R36" i="2" s="1"/>
  <c r="L37" i="2"/>
  <c r="R37" i="2" s="1"/>
  <c r="L38" i="2"/>
  <c r="R38" i="2" s="1"/>
  <c r="L39" i="2"/>
  <c r="R39" i="2" s="1"/>
  <c r="L40" i="2"/>
  <c r="R40" i="2" s="1"/>
  <c r="L41" i="2"/>
  <c r="R41" i="2" s="1"/>
  <c r="L42" i="2"/>
  <c r="R42" i="2" s="1"/>
  <c r="L43" i="2"/>
  <c r="R43" i="2" s="1"/>
  <c r="L44" i="2"/>
  <c r="R44" i="2" s="1"/>
  <c r="L45" i="2"/>
  <c r="R45" i="2" s="1"/>
  <c r="L46" i="2"/>
  <c r="R46" i="2" s="1"/>
  <c r="L47" i="2"/>
  <c r="R47" i="2" s="1"/>
  <c r="L48" i="2"/>
  <c r="R48" i="2" s="1"/>
  <c r="L49" i="2"/>
  <c r="R49" i="2" s="1"/>
  <c r="L50" i="2"/>
  <c r="R50" i="2" s="1"/>
  <c r="L51" i="2"/>
  <c r="R51" i="2" s="1"/>
  <c r="L52" i="2"/>
  <c r="R52" i="2" s="1"/>
  <c r="L53" i="2"/>
  <c r="R53" i="2" s="1"/>
  <c r="L54" i="2"/>
  <c r="R54" i="2" s="1"/>
  <c r="L55" i="2"/>
  <c r="R55" i="2" s="1"/>
  <c r="L56" i="2"/>
  <c r="R56" i="2" s="1"/>
  <c r="L57" i="2"/>
  <c r="R57" i="2" s="1"/>
  <c r="L58" i="2"/>
  <c r="R58" i="2" s="1"/>
  <c r="L59" i="2"/>
  <c r="R59" i="2" s="1"/>
  <c r="L60" i="2"/>
  <c r="R60" i="2" s="1"/>
  <c r="L61" i="2"/>
  <c r="R61" i="2" s="1"/>
  <c r="L62" i="2"/>
  <c r="R62" i="2" s="1"/>
  <c r="L63" i="2"/>
  <c r="R63" i="2" s="1"/>
  <c r="L64" i="2"/>
  <c r="R64" i="2" s="1"/>
  <c r="L65" i="2"/>
  <c r="R65" i="2" s="1"/>
  <c r="L66" i="2"/>
  <c r="R66" i="2" s="1"/>
  <c r="L67" i="2"/>
  <c r="R67" i="2" s="1"/>
  <c r="L68" i="2"/>
  <c r="R68" i="2" s="1"/>
  <c r="L69" i="2"/>
  <c r="R69" i="2" s="1"/>
  <c r="L70" i="2"/>
  <c r="R70" i="2" s="1"/>
  <c r="L71" i="2"/>
  <c r="R71" i="2" s="1"/>
  <c r="L72" i="2"/>
  <c r="R72" i="2" s="1"/>
  <c r="L73" i="2"/>
  <c r="R73" i="2" s="1"/>
  <c r="L74" i="2"/>
  <c r="R74" i="2" s="1"/>
  <c r="L75" i="2"/>
  <c r="R75" i="2" s="1"/>
  <c r="L76" i="2"/>
  <c r="R76" i="2" s="1"/>
  <c r="L77" i="2"/>
  <c r="R77" i="2" s="1"/>
  <c r="L78" i="2"/>
  <c r="R78" i="2" s="1"/>
  <c r="L79" i="2"/>
  <c r="R79" i="2" s="1"/>
  <c r="L80" i="2"/>
  <c r="R80" i="2" s="1"/>
  <c r="L81" i="2"/>
  <c r="R81" i="2" s="1"/>
  <c r="L82" i="2"/>
  <c r="R82" i="2" s="1"/>
  <c r="L83" i="2"/>
  <c r="R83" i="2" s="1"/>
  <c r="L84" i="2"/>
  <c r="R84" i="2" s="1"/>
  <c r="L85" i="2"/>
  <c r="R85" i="2" s="1"/>
  <c r="L86" i="2"/>
  <c r="R86" i="2" s="1"/>
  <c r="L87" i="2"/>
  <c r="R87" i="2" s="1"/>
  <c r="L88" i="2"/>
  <c r="R88" i="2" s="1"/>
  <c r="L89" i="2"/>
  <c r="R89" i="2" s="1"/>
  <c r="L90" i="2"/>
  <c r="R90" i="2" s="1"/>
  <c r="L91" i="2"/>
  <c r="R91" i="2" s="1"/>
  <c r="L92" i="2"/>
  <c r="R92" i="2" s="1"/>
  <c r="L93" i="2"/>
  <c r="R93" i="2" s="1"/>
  <c r="L94" i="2"/>
  <c r="R94" i="2" s="1"/>
  <c r="L95" i="2"/>
  <c r="R95" i="2" s="1"/>
  <c r="L96" i="2"/>
  <c r="R96" i="2" s="1"/>
  <c r="L97" i="2"/>
  <c r="R97" i="2" s="1"/>
  <c r="L98" i="2"/>
  <c r="R98" i="2" s="1"/>
  <c r="L99" i="2"/>
  <c r="R99" i="2" s="1"/>
  <c r="L100" i="2"/>
  <c r="R100" i="2" s="1"/>
  <c r="L101" i="2"/>
  <c r="R101" i="2" s="1"/>
  <c r="L102" i="2"/>
  <c r="R102" i="2" s="1"/>
  <c r="L103" i="2"/>
  <c r="R103" i="2" s="1"/>
  <c r="L104" i="2"/>
  <c r="R104" i="2" s="1"/>
  <c r="L105" i="2"/>
  <c r="R105" i="2" s="1"/>
  <c r="L106" i="2"/>
  <c r="R106" i="2" s="1"/>
  <c r="L107" i="2"/>
  <c r="R107" i="2" s="1"/>
  <c r="L108" i="2"/>
  <c r="R108" i="2" s="1"/>
  <c r="L109" i="2"/>
  <c r="R109" i="2" s="1"/>
  <c r="L110" i="2"/>
  <c r="R110" i="2" s="1"/>
  <c r="L111" i="2"/>
  <c r="R111" i="2" s="1"/>
  <c r="L112" i="2"/>
  <c r="R112" i="2" s="1"/>
  <c r="L113" i="2"/>
  <c r="R113" i="2" s="1"/>
  <c r="L114" i="2"/>
  <c r="R114" i="2" s="1"/>
  <c r="L115" i="2"/>
  <c r="R115" i="2" s="1"/>
  <c r="L116" i="2"/>
  <c r="R116" i="2" s="1"/>
  <c r="L117" i="2"/>
  <c r="R117" i="2" s="1"/>
  <c r="L118" i="2"/>
  <c r="R118" i="2" s="1"/>
  <c r="L119" i="2"/>
  <c r="R119" i="2" s="1"/>
  <c r="L120" i="2"/>
  <c r="R120" i="2" s="1"/>
  <c r="L121" i="2"/>
  <c r="R121" i="2" s="1"/>
  <c r="L122" i="2"/>
  <c r="R122" i="2" s="1"/>
  <c r="L123" i="2"/>
  <c r="R123" i="2" s="1"/>
  <c r="L124" i="2"/>
  <c r="R124" i="2" s="1"/>
  <c r="L125" i="2"/>
  <c r="R125" i="2" s="1"/>
  <c r="L126" i="2"/>
  <c r="R126" i="2" s="1"/>
  <c r="L127" i="2"/>
  <c r="R127" i="2" s="1"/>
  <c r="L128" i="2"/>
  <c r="R128" i="2" s="1"/>
  <c r="L129" i="2"/>
  <c r="R129" i="2" s="1"/>
  <c r="L130" i="2"/>
  <c r="R130" i="2" s="1"/>
  <c r="L131" i="2"/>
  <c r="R131" i="2" s="1"/>
  <c r="L132" i="2"/>
  <c r="R132" i="2" s="1"/>
  <c r="L133" i="2"/>
  <c r="R133" i="2" s="1"/>
  <c r="L134" i="2"/>
  <c r="R134" i="2" s="1"/>
  <c r="L135" i="2"/>
  <c r="R135" i="2" s="1"/>
  <c r="L136" i="2"/>
  <c r="R136" i="2" s="1"/>
  <c r="L137" i="2"/>
  <c r="R137" i="2" s="1"/>
  <c r="L138" i="2"/>
  <c r="R138" i="2" s="1"/>
  <c r="L139" i="2"/>
  <c r="R139" i="2" s="1"/>
  <c r="L140" i="2"/>
  <c r="R140" i="2" s="1"/>
  <c r="L141" i="2"/>
  <c r="R141" i="2" s="1"/>
  <c r="L142" i="2"/>
  <c r="R142" i="2" s="1"/>
  <c r="L143" i="2"/>
  <c r="R143" i="2" s="1"/>
  <c r="L144" i="2"/>
  <c r="R144" i="2" s="1"/>
  <c r="L145" i="2"/>
  <c r="R145" i="2" s="1"/>
  <c r="L146" i="2"/>
  <c r="R146" i="2" s="1"/>
  <c r="L147" i="2"/>
  <c r="R147" i="2" s="1"/>
  <c r="L148" i="2"/>
  <c r="R148" i="2" s="1"/>
  <c r="L149" i="2"/>
  <c r="R149" i="2" s="1"/>
  <c r="L150" i="2"/>
  <c r="R150" i="2" s="1"/>
  <c r="L151" i="2"/>
  <c r="R151" i="2" s="1"/>
  <c r="L152" i="2"/>
  <c r="R152" i="2" s="1"/>
  <c r="L153" i="2"/>
  <c r="R153" i="2" s="1"/>
  <c r="L154" i="2"/>
  <c r="R154" i="2" s="1"/>
  <c r="L155" i="2"/>
  <c r="R155" i="2" s="1"/>
  <c r="L156" i="2"/>
  <c r="R156" i="2" s="1"/>
  <c r="L157" i="2"/>
  <c r="R157" i="2" s="1"/>
  <c r="L158" i="2"/>
  <c r="R158" i="2" s="1"/>
  <c r="L159" i="2"/>
  <c r="R159" i="2" s="1"/>
  <c r="L160" i="2"/>
  <c r="R160" i="2" s="1"/>
  <c r="L161" i="2"/>
  <c r="R161" i="2" s="1"/>
  <c r="L162" i="2"/>
  <c r="R162" i="2" s="1"/>
  <c r="L163" i="2"/>
  <c r="R163" i="2" s="1"/>
  <c r="L164" i="2"/>
  <c r="R164" i="2" s="1"/>
  <c r="L165" i="2"/>
  <c r="R165" i="2" s="1"/>
  <c r="L166" i="2"/>
  <c r="R166" i="2" s="1"/>
  <c r="L167" i="2"/>
  <c r="R167" i="2" s="1"/>
  <c r="L168" i="2"/>
  <c r="R168" i="2" s="1"/>
  <c r="L169" i="2"/>
  <c r="R169" i="2" s="1"/>
  <c r="L170" i="2"/>
  <c r="R170" i="2" s="1"/>
  <c r="L171" i="2"/>
  <c r="R171" i="2" s="1"/>
  <c r="L172" i="2"/>
  <c r="R172" i="2" s="1"/>
  <c r="L173" i="2"/>
  <c r="R173" i="2" s="1"/>
  <c r="L174" i="2"/>
  <c r="R174" i="2" s="1"/>
  <c r="L175" i="2"/>
  <c r="R175" i="2" s="1"/>
  <c r="L176" i="2"/>
  <c r="R176" i="2" s="1"/>
  <c r="L177" i="2"/>
  <c r="R177" i="2" s="1"/>
  <c r="L178" i="2"/>
  <c r="R178" i="2" s="1"/>
  <c r="L179" i="2"/>
  <c r="R179" i="2" s="1"/>
  <c r="L180" i="2"/>
  <c r="R180" i="2" s="1"/>
  <c r="L181" i="2"/>
  <c r="R181" i="2" s="1"/>
  <c r="L182" i="2"/>
  <c r="R182" i="2" s="1"/>
  <c r="L183" i="2"/>
  <c r="R183" i="2" s="1"/>
  <c r="L184" i="2"/>
  <c r="R184" i="2" s="1"/>
  <c r="L185" i="2"/>
  <c r="R185" i="2" s="1"/>
  <c r="L186" i="2"/>
  <c r="R186" i="2" s="1"/>
  <c r="L187" i="2"/>
  <c r="R187" i="2" s="1"/>
  <c r="L188" i="2"/>
  <c r="R188" i="2" s="1"/>
  <c r="L189" i="2"/>
  <c r="R189" i="2" s="1"/>
  <c r="L190" i="2"/>
  <c r="R190" i="2" s="1"/>
  <c r="L191" i="2"/>
  <c r="R191" i="2" s="1"/>
  <c r="L192" i="2"/>
  <c r="R192" i="2" s="1"/>
  <c r="L193" i="2"/>
  <c r="R193" i="2" s="1"/>
  <c r="L194" i="2"/>
  <c r="R194" i="2" s="1"/>
  <c r="L195" i="2"/>
  <c r="R195" i="2" s="1"/>
  <c r="L196" i="2"/>
  <c r="R196" i="2" s="1"/>
  <c r="L197" i="2"/>
  <c r="R197" i="2" s="1"/>
  <c r="L198" i="2"/>
  <c r="R198" i="2" s="1"/>
  <c r="L199" i="2"/>
  <c r="R199" i="2" s="1"/>
  <c r="L200" i="2"/>
  <c r="R200" i="2" s="1"/>
  <c r="L201" i="2"/>
  <c r="R201" i="2" s="1"/>
  <c r="L202" i="2"/>
  <c r="R202" i="2" s="1"/>
  <c r="L203" i="2"/>
  <c r="R203" i="2" s="1"/>
  <c r="L204" i="2"/>
  <c r="R204" i="2" s="1"/>
  <c r="L205" i="2"/>
  <c r="R205" i="2" s="1"/>
  <c r="L206" i="2"/>
  <c r="R206" i="2" s="1"/>
  <c r="L207" i="2"/>
  <c r="R207" i="2" s="1"/>
  <c r="L208" i="2"/>
  <c r="R208" i="2" s="1"/>
  <c r="L209" i="2"/>
  <c r="R209" i="2" s="1"/>
  <c r="L210" i="2"/>
  <c r="R210" i="2" s="1"/>
  <c r="L211" i="2"/>
  <c r="R211" i="2" s="1"/>
  <c r="L212" i="2"/>
  <c r="R212" i="2" s="1"/>
  <c r="L213" i="2"/>
  <c r="R213" i="2" s="1"/>
  <c r="L214" i="2"/>
  <c r="R214" i="2" s="1"/>
  <c r="L215" i="2"/>
  <c r="R215" i="2" s="1"/>
  <c r="L216" i="2"/>
  <c r="R216" i="2" s="1"/>
  <c r="L217" i="2"/>
  <c r="R217" i="2" s="1"/>
  <c r="L218" i="2"/>
  <c r="R218" i="2" s="1"/>
  <c r="L219" i="2"/>
  <c r="R219" i="2" s="1"/>
  <c r="L220" i="2"/>
  <c r="R220" i="2" s="1"/>
  <c r="L221" i="2"/>
  <c r="R221" i="2" s="1"/>
  <c r="L222" i="2"/>
  <c r="R222" i="2" s="1"/>
  <c r="L223" i="2"/>
  <c r="R223" i="2" s="1"/>
  <c r="L224" i="2"/>
  <c r="R224" i="2" s="1"/>
  <c r="L225" i="2"/>
  <c r="R225" i="2" s="1"/>
  <c r="L226" i="2"/>
  <c r="R226" i="2" s="1"/>
  <c r="L227" i="2"/>
  <c r="R227" i="2" s="1"/>
  <c r="L228" i="2"/>
  <c r="R228" i="2" s="1"/>
  <c r="L229" i="2"/>
  <c r="R229" i="2" s="1"/>
  <c r="L230" i="2"/>
  <c r="R230" i="2" s="1"/>
  <c r="L231" i="2"/>
  <c r="R231" i="2" s="1"/>
  <c r="L232" i="2"/>
  <c r="R232" i="2" s="1"/>
  <c r="L233" i="2"/>
  <c r="R233" i="2" s="1"/>
  <c r="L234" i="2"/>
  <c r="R234" i="2" s="1"/>
  <c r="L235" i="2"/>
  <c r="R235" i="2" s="1"/>
  <c r="L236" i="2"/>
  <c r="R236" i="2" s="1"/>
  <c r="L237" i="2"/>
  <c r="R237" i="2" s="1"/>
  <c r="L238" i="2"/>
  <c r="R238" i="2" s="1"/>
  <c r="L239" i="2"/>
  <c r="R239" i="2" s="1"/>
  <c r="L240" i="2"/>
  <c r="R240" i="2" s="1"/>
  <c r="L241" i="2"/>
  <c r="R241" i="2" s="1"/>
  <c r="L242" i="2"/>
  <c r="R242" i="2" s="1"/>
  <c r="L243" i="2"/>
  <c r="R243" i="2" s="1"/>
  <c r="L244" i="2"/>
  <c r="R244" i="2" s="1"/>
  <c r="L245" i="2"/>
  <c r="R245" i="2" s="1"/>
  <c r="L246" i="2"/>
  <c r="R246" i="2" s="1"/>
  <c r="L247" i="2"/>
  <c r="R247" i="2" s="1"/>
  <c r="L248" i="2"/>
  <c r="R248" i="2" s="1"/>
  <c r="L249" i="2"/>
  <c r="R249" i="2" s="1"/>
  <c r="L250" i="2"/>
  <c r="R250" i="2" s="1"/>
  <c r="L251" i="2"/>
  <c r="R251" i="2" s="1"/>
  <c r="L252" i="2"/>
  <c r="R252" i="2" s="1"/>
  <c r="L253" i="2"/>
  <c r="R253" i="2" s="1"/>
  <c r="L254" i="2"/>
  <c r="R254" i="2" s="1"/>
  <c r="L255" i="2"/>
  <c r="R255" i="2" s="1"/>
  <c r="L256" i="2"/>
  <c r="R256" i="2" s="1"/>
  <c r="L257" i="2"/>
  <c r="R257" i="2" s="1"/>
  <c r="L258" i="2"/>
  <c r="R258" i="2" s="1"/>
  <c r="L259" i="2"/>
  <c r="R259" i="2" s="1"/>
  <c r="L260" i="2"/>
  <c r="R260" i="2" s="1"/>
  <c r="L261" i="2"/>
  <c r="R261" i="2" s="1"/>
  <c r="L262" i="2"/>
  <c r="R262" i="2" s="1"/>
  <c r="L263" i="2"/>
  <c r="R263" i="2" s="1"/>
  <c r="L264" i="2"/>
  <c r="R264" i="2" s="1"/>
  <c r="L265" i="2"/>
  <c r="R265" i="2" s="1"/>
  <c r="L266" i="2"/>
  <c r="R266" i="2" s="1"/>
  <c r="L267" i="2"/>
  <c r="R267" i="2" s="1"/>
  <c r="L268" i="2"/>
  <c r="R268" i="2" s="1"/>
  <c r="L269" i="2"/>
  <c r="R269" i="2" s="1"/>
  <c r="L270" i="2"/>
  <c r="R270" i="2" s="1"/>
  <c r="L271" i="2"/>
  <c r="R271" i="2" s="1"/>
  <c r="L272" i="2"/>
  <c r="R272" i="2" s="1"/>
  <c r="L273" i="2"/>
  <c r="R273" i="2" s="1"/>
  <c r="L274" i="2"/>
  <c r="R274" i="2" s="1"/>
  <c r="L275" i="2"/>
  <c r="R275" i="2" s="1"/>
  <c r="L276" i="2"/>
  <c r="R276" i="2" s="1"/>
  <c r="L277" i="2"/>
  <c r="R277" i="2" s="1"/>
  <c r="L278" i="2"/>
  <c r="R278" i="2" s="1"/>
  <c r="L279" i="2"/>
  <c r="R279" i="2" s="1"/>
  <c r="L280" i="2"/>
  <c r="R280" i="2" s="1"/>
  <c r="L281" i="2"/>
  <c r="R281" i="2" s="1"/>
  <c r="L282" i="2"/>
  <c r="R282" i="2" s="1"/>
  <c r="L283" i="2"/>
  <c r="R283" i="2" s="1"/>
  <c r="L284" i="2"/>
  <c r="R284" i="2" s="1"/>
  <c r="L285" i="2"/>
  <c r="R285" i="2" s="1"/>
  <c r="L286" i="2"/>
  <c r="R286" i="2" s="1"/>
  <c r="L287" i="2"/>
  <c r="R287" i="2" s="1"/>
  <c r="L288" i="2"/>
  <c r="R288" i="2" s="1"/>
  <c r="L289" i="2"/>
  <c r="R289" i="2" s="1"/>
  <c r="L290" i="2"/>
  <c r="R290" i="2" s="1"/>
  <c r="L291" i="2"/>
  <c r="R291" i="2" s="1"/>
  <c r="L292" i="2"/>
  <c r="R292" i="2" s="1"/>
  <c r="L293" i="2"/>
  <c r="R293" i="2" s="1"/>
  <c r="L294" i="2"/>
  <c r="R294" i="2" s="1"/>
  <c r="L295" i="2"/>
  <c r="R295" i="2" s="1"/>
  <c r="L296" i="2"/>
  <c r="R296" i="2" s="1"/>
  <c r="L297" i="2"/>
  <c r="R297" i="2" s="1"/>
  <c r="L298" i="2"/>
  <c r="R298" i="2" s="1"/>
  <c r="L299" i="2"/>
  <c r="R299" i="2" s="1"/>
  <c r="L300" i="2"/>
  <c r="R300" i="2" s="1"/>
  <c r="L301" i="2"/>
  <c r="R301" i="2" s="1"/>
  <c r="L302" i="2"/>
  <c r="R302" i="2" s="1"/>
  <c r="L303" i="2"/>
  <c r="R303" i="2" s="1"/>
  <c r="L304" i="2"/>
  <c r="R304" i="2" s="1"/>
  <c r="L305" i="2"/>
  <c r="R305" i="2" s="1"/>
  <c r="L306" i="2"/>
  <c r="R306" i="2" s="1"/>
  <c r="L307" i="2"/>
  <c r="R307" i="2" s="1"/>
  <c r="L308" i="2"/>
  <c r="R308" i="2" s="1"/>
  <c r="L309" i="2"/>
  <c r="R309" i="2" s="1"/>
  <c r="L310" i="2"/>
  <c r="R310" i="2" s="1"/>
  <c r="L311" i="2"/>
  <c r="R311" i="2" s="1"/>
  <c r="L312" i="2"/>
  <c r="R312" i="2" s="1"/>
  <c r="L313" i="2"/>
  <c r="R313" i="2" s="1"/>
  <c r="L314" i="2"/>
  <c r="R314" i="2" s="1"/>
  <c r="L315" i="2"/>
  <c r="R315" i="2" s="1"/>
  <c r="L316" i="2"/>
  <c r="R316" i="2" s="1"/>
  <c r="L317" i="2"/>
  <c r="R317" i="2" s="1"/>
  <c r="L318" i="2"/>
  <c r="R318" i="2" s="1"/>
  <c r="L319" i="2"/>
  <c r="R319" i="2" s="1"/>
  <c r="L320" i="2"/>
  <c r="R320" i="2" s="1"/>
  <c r="L321" i="2"/>
  <c r="R321" i="2" s="1"/>
  <c r="L322" i="2"/>
  <c r="R322" i="2" s="1"/>
  <c r="L323" i="2"/>
  <c r="R323" i="2" s="1"/>
  <c r="L324" i="2"/>
  <c r="R324" i="2" s="1"/>
  <c r="L325" i="2"/>
  <c r="R325" i="2" s="1"/>
  <c r="L326" i="2"/>
  <c r="R326" i="2" s="1"/>
  <c r="L327" i="2"/>
  <c r="R327" i="2" s="1"/>
  <c r="L328" i="2"/>
  <c r="R328" i="2" s="1"/>
  <c r="L329" i="2"/>
  <c r="R329" i="2" s="1"/>
  <c r="L330" i="2"/>
  <c r="R330" i="2" s="1"/>
  <c r="L331" i="2"/>
  <c r="R331" i="2" s="1"/>
  <c r="L332" i="2"/>
  <c r="R332" i="2" s="1"/>
  <c r="L333" i="2"/>
  <c r="R333" i="2" s="1"/>
  <c r="L334" i="2"/>
  <c r="R334" i="2" s="1"/>
  <c r="L335" i="2"/>
  <c r="R335" i="2" s="1"/>
  <c r="L336" i="2"/>
  <c r="R336" i="2" s="1"/>
  <c r="L337" i="2"/>
  <c r="R337" i="2" s="1"/>
  <c r="L338" i="2"/>
  <c r="R338" i="2" s="1"/>
  <c r="L339" i="2"/>
  <c r="R339" i="2" s="1"/>
  <c r="L340" i="2"/>
  <c r="R340" i="2" s="1"/>
  <c r="L341" i="2"/>
  <c r="R341" i="2" s="1"/>
  <c r="L342" i="2"/>
  <c r="R342" i="2" s="1"/>
  <c r="L343" i="2"/>
  <c r="R343" i="2" s="1"/>
  <c r="L344" i="2"/>
  <c r="R344" i="2" s="1"/>
  <c r="L345" i="2"/>
  <c r="R345" i="2" s="1"/>
  <c r="L346" i="2"/>
  <c r="R346" i="2" s="1"/>
  <c r="L347" i="2"/>
  <c r="R347" i="2" s="1"/>
  <c r="L348" i="2"/>
  <c r="R348" i="2" s="1"/>
  <c r="L349" i="2"/>
  <c r="R349" i="2" s="1"/>
  <c r="L350" i="2"/>
  <c r="R350" i="2" s="1"/>
  <c r="L351" i="2"/>
  <c r="R351" i="2" s="1"/>
  <c r="L352" i="2"/>
  <c r="R352" i="2" s="1"/>
  <c r="L353" i="2"/>
  <c r="R353" i="2" s="1"/>
  <c r="L354" i="2"/>
  <c r="R354" i="2" s="1"/>
  <c r="L355" i="2"/>
  <c r="R355" i="2" s="1"/>
  <c r="L356" i="2"/>
  <c r="R356" i="2" s="1"/>
  <c r="L357" i="2"/>
  <c r="R357" i="2" s="1"/>
  <c r="L358" i="2"/>
  <c r="R358" i="2" s="1"/>
  <c r="L359" i="2"/>
  <c r="R359" i="2" s="1"/>
  <c r="L360" i="2"/>
  <c r="R360" i="2" s="1"/>
  <c r="L361" i="2"/>
  <c r="R361" i="2" s="1"/>
  <c r="L362" i="2"/>
  <c r="R362" i="2" s="1"/>
  <c r="L363" i="2"/>
  <c r="R363" i="2" s="1"/>
  <c r="L364" i="2"/>
  <c r="R364" i="2" s="1"/>
  <c r="L365" i="2"/>
  <c r="R365" i="2" s="1"/>
  <c r="L366" i="2"/>
  <c r="R366" i="2" s="1"/>
  <c r="L367" i="2"/>
  <c r="R367" i="2" s="1"/>
  <c r="L368" i="2"/>
  <c r="R368" i="2" s="1"/>
  <c r="L369" i="2"/>
  <c r="R369" i="2" s="1"/>
  <c r="L370" i="2"/>
  <c r="R370" i="2" s="1"/>
  <c r="L371" i="2"/>
  <c r="R371" i="2" s="1"/>
  <c r="L372" i="2"/>
  <c r="R372" i="2" s="1"/>
  <c r="L373" i="2"/>
  <c r="R373" i="2" s="1"/>
  <c r="L374" i="2"/>
  <c r="R374" i="2" s="1"/>
  <c r="L375" i="2"/>
  <c r="R375" i="2" s="1"/>
  <c r="L376" i="2"/>
  <c r="R376" i="2" s="1"/>
  <c r="L377" i="2"/>
  <c r="R377" i="2" s="1"/>
  <c r="L378" i="2"/>
  <c r="R378" i="2" s="1"/>
  <c r="L379" i="2"/>
  <c r="R379" i="2" s="1"/>
  <c r="L380" i="2"/>
  <c r="R380" i="2" s="1"/>
  <c r="L381" i="2"/>
  <c r="R381" i="2" s="1"/>
  <c r="L382" i="2"/>
  <c r="R382" i="2" s="1"/>
  <c r="L383" i="2"/>
  <c r="R383" i="2" s="1"/>
  <c r="L384" i="2"/>
  <c r="R384" i="2" s="1"/>
  <c r="L385" i="2"/>
  <c r="R385" i="2" s="1"/>
  <c r="L386" i="2"/>
  <c r="R386" i="2" s="1"/>
  <c r="L387" i="2"/>
  <c r="R387" i="2" s="1"/>
  <c r="L388" i="2"/>
  <c r="R388" i="2" s="1"/>
  <c r="L389" i="2"/>
  <c r="R389" i="2" s="1"/>
  <c r="L390" i="2"/>
  <c r="R390" i="2" s="1"/>
  <c r="L391" i="2"/>
  <c r="R391" i="2" s="1"/>
  <c r="L392" i="2"/>
  <c r="R392" i="2" s="1"/>
  <c r="L393" i="2"/>
  <c r="R393" i="2" s="1"/>
  <c r="L394" i="2"/>
  <c r="R394" i="2" s="1"/>
  <c r="L395" i="2"/>
  <c r="R395" i="2" s="1"/>
  <c r="L396" i="2"/>
  <c r="R396" i="2" s="1"/>
  <c r="L397" i="2"/>
  <c r="R397" i="2" s="1"/>
  <c r="L398" i="2"/>
  <c r="R398" i="2" s="1"/>
  <c r="L399" i="2"/>
  <c r="R399" i="2" s="1"/>
  <c r="L400" i="2"/>
  <c r="R400" i="2" s="1"/>
  <c r="L401" i="2"/>
  <c r="R401" i="2" s="1"/>
  <c r="L402" i="2"/>
  <c r="R402" i="2" s="1"/>
  <c r="L403" i="2"/>
  <c r="R403" i="2" s="1"/>
  <c r="L404" i="2"/>
  <c r="R404" i="2" s="1"/>
  <c r="L405" i="2"/>
  <c r="R405" i="2" s="1"/>
  <c r="L406" i="2"/>
  <c r="R406" i="2" s="1"/>
  <c r="L407" i="2"/>
  <c r="R407" i="2" s="1"/>
  <c r="L408" i="2"/>
  <c r="R408" i="2" s="1"/>
  <c r="L409" i="2"/>
  <c r="R409" i="2" s="1"/>
  <c r="L410" i="2"/>
  <c r="R410" i="2" s="1"/>
  <c r="L411" i="2"/>
  <c r="R411" i="2" s="1"/>
  <c r="L412" i="2"/>
  <c r="R412" i="2" s="1"/>
  <c r="L413" i="2"/>
  <c r="R413" i="2" s="1"/>
  <c r="L414" i="2"/>
  <c r="R414" i="2" s="1"/>
  <c r="L415" i="2"/>
  <c r="R415" i="2" s="1"/>
  <c r="L416" i="2"/>
  <c r="R416" i="2" s="1"/>
  <c r="L417" i="2"/>
  <c r="R417" i="2" s="1"/>
  <c r="L418" i="2"/>
  <c r="R418" i="2" s="1"/>
  <c r="L419" i="2"/>
  <c r="R419" i="2" s="1"/>
  <c r="L420" i="2"/>
  <c r="R420" i="2" s="1"/>
  <c r="L421" i="2"/>
  <c r="R421" i="2" s="1"/>
  <c r="L422" i="2"/>
  <c r="R422" i="2" s="1"/>
  <c r="L423" i="2"/>
  <c r="R423" i="2" s="1"/>
  <c r="L424" i="2"/>
  <c r="R424" i="2" s="1"/>
  <c r="L425" i="2"/>
  <c r="R425" i="2" s="1"/>
  <c r="L426" i="2"/>
  <c r="R426" i="2" s="1"/>
  <c r="L427" i="2"/>
  <c r="R427" i="2" s="1"/>
  <c r="L428" i="2"/>
  <c r="R428" i="2" s="1"/>
  <c r="L429" i="2"/>
  <c r="R429" i="2" s="1"/>
  <c r="L430" i="2"/>
  <c r="R430" i="2" s="1"/>
  <c r="L431" i="2"/>
  <c r="R431" i="2" s="1"/>
  <c r="L432" i="2"/>
  <c r="R432" i="2" s="1"/>
  <c r="L433" i="2"/>
  <c r="R433" i="2" s="1"/>
  <c r="L434" i="2"/>
  <c r="R434" i="2" s="1"/>
  <c r="L435" i="2"/>
  <c r="R435" i="2" s="1"/>
  <c r="L436" i="2"/>
  <c r="R436" i="2" s="1"/>
  <c r="L437" i="2"/>
  <c r="R437" i="2" s="1"/>
  <c r="L438" i="2"/>
  <c r="R438" i="2" s="1"/>
  <c r="L439" i="2"/>
  <c r="R439" i="2" s="1"/>
  <c r="L440" i="2"/>
  <c r="R440" i="2" s="1"/>
  <c r="L441" i="2"/>
  <c r="R441" i="2" s="1"/>
  <c r="L442" i="2"/>
  <c r="R442" i="2" s="1"/>
  <c r="L443" i="2"/>
  <c r="R443" i="2" s="1"/>
  <c r="L444" i="2"/>
  <c r="R444" i="2" s="1"/>
  <c r="L445" i="2"/>
  <c r="R445" i="2" s="1"/>
  <c r="L446" i="2"/>
  <c r="R446" i="2" s="1"/>
  <c r="L447" i="2"/>
  <c r="R447" i="2" s="1"/>
  <c r="L448" i="2"/>
  <c r="R448" i="2" s="1"/>
  <c r="L449" i="2"/>
  <c r="R449" i="2" s="1"/>
  <c r="L450" i="2"/>
  <c r="R450" i="2" s="1"/>
  <c r="L451" i="2"/>
  <c r="R451" i="2" s="1"/>
  <c r="L452" i="2"/>
  <c r="R452" i="2" s="1"/>
  <c r="L453" i="2"/>
  <c r="R453" i="2" s="1"/>
  <c r="L454" i="2"/>
  <c r="R454" i="2" s="1"/>
  <c r="L455" i="2"/>
  <c r="R455" i="2" s="1"/>
  <c r="L456" i="2"/>
  <c r="R456" i="2" s="1"/>
  <c r="L457" i="2"/>
  <c r="R457" i="2" s="1"/>
  <c r="L458" i="2"/>
  <c r="R458" i="2" s="1"/>
  <c r="L459" i="2"/>
  <c r="R459" i="2" s="1"/>
  <c r="L460" i="2"/>
  <c r="R460" i="2" s="1"/>
  <c r="L461" i="2"/>
  <c r="R461" i="2" s="1"/>
  <c r="L462" i="2"/>
  <c r="R462" i="2" s="1"/>
  <c r="L463" i="2"/>
  <c r="R463" i="2" s="1"/>
  <c r="L464" i="2"/>
  <c r="R464" i="2" s="1"/>
  <c r="L465" i="2"/>
  <c r="R465" i="2" s="1"/>
  <c r="L466" i="2"/>
  <c r="R466" i="2" s="1"/>
  <c r="L467" i="2"/>
  <c r="R467" i="2" s="1"/>
  <c r="L468" i="2"/>
  <c r="R468" i="2" s="1"/>
  <c r="L469" i="2"/>
  <c r="R469" i="2" s="1"/>
  <c r="L470" i="2"/>
  <c r="R470" i="2" s="1"/>
  <c r="L471" i="2"/>
  <c r="R471" i="2" s="1"/>
  <c r="L472" i="2"/>
  <c r="R472" i="2" s="1"/>
  <c r="L473" i="2"/>
  <c r="R473" i="2" s="1"/>
  <c r="L474" i="2"/>
  <c r="R474" i="2" s="1"/>
  <c r="L475" i="2"/>
  <c r="R475" i="2" s="1"/>
  <c r="L476" i="2"/>
  <c r="R476" i="2" s="1"/>
  <c r="L477" i="2"/>
  <c r="R477" i="2" s="1"/>
  <c r="L478" i="2"/>
  <c r="R478" i="2" s="1"/>
  <c r="L479" i="2"/>
  <c r="R479" i="2" s="1"/>
  <c r="L480" i="2"/>
  <c r="R480" i="2" s="1"/>
  <c r="L481" i="2"/>
  <c r="R481" i="2" s="1"/>
  <c r="L482" i="2"/>
  <c r="R482" i="2" s="1"/>
  <c r="L483" i="2"/>
  <c r="R483" i="2" s="1"/>
  <c r="L484" i="2"/>
  <c r="R484" i="2" s="1"/>
  <c r="L485" i="2"/>
  <c r="R485" i="2" s="1"/>
  <c r="L486" i="2"/>
  <c r="R486" i="2" s="1"/>
  <c r="L487" i="2"/>
  <c r="R487" i="2" s="1"/>
  <c r="L488" i="2"/>
  <c r="R488" i="2" s="1"/>
  <c r="L489" i="2"/>
  <c r="R489" i="2" s="1"/>
  <c r="L490" i="2"/>
  <c r="R490" i="2" s="1"/>
  <c r="L491" i="2"/>
  <c r="R491" i="2" s="1"/>
  <c r="L492" i="2"/>
  <c r="R492" i="2" s="1"/>
  <c r="L493" i="2"/>
  <c r="R493" i="2" s="1"/>
  <c r="L494" i="2"/>
  <c r="R494" i="2" s="1"/>
  <c r="L495" i="2"/>
  <c r="R495" i="2" s="1"/>
  <c r="L496" i="2"/>
  <c r="R496" i="2" s="1"/>
  <c r="L497" i="2"/>
  <c r="R497" i="2" s="1"/>
  <c r="L498" i="2"/>
  <c r="R498" i="2" s="1"/>
  <c r="L499" i="2"/>
  <c r="R499" i="2" s="1"/>
  <c r="L500" i="2"/>
  <c r="R500" i="2" s="1"/>
  <c r="L501" i="2"/>
  <c r="R501" i="2" s="1"/>
  <c r="L502" i="2"/>
  <c r="R502" i="2" s="1"/>
  <c r="L503" i="2"/>
  <c r="R503" i="2" s="1"/>
  <c r="L504" i="2"/>
  <c r="R504" i="2" s="1"/>
  <c r="L505" i="2"/>
  <c r="R505" i="2" s="1"/>
  <c r="L506" i="2"/>
  <c r="R506" i="2" s="1"/>
  <c r="L507" i="2"/>
  <c r="R507" i="2" s="1"/>
  <c r="L508" i="2"/>
  <c r="R508" i="2" s="1"/>
  <c r="L509" i="2"/>
  <c r="R509" i="2" s="1"/>
  <c r="L510" i="2"/>
  <c r="R510" i="2" s="1"/>
  <c r="L511" i="2"/>
  <c r="R511" i="2" s="1"/>
  <c r="K8" i="1"/>
  <c r="J13" i="2" s="1"/>
  <c r="K9" i="1"/>
  <c r="J14" i="2" s="1"/>
  <c r="K10" i="1"/>
  <c r="J15" i="2" s="1"/>
  <c r="K11" i="1"/>
  <c r="J16" i="2" s="1"/>
  <c r="K12" i="1"/>
  <c r="J17" i="2" s="1"/>
  <c r="K13" i="1"/>
  <c r="J18" i="2" s="1"/>
  <c r="K14" i="1"/>
  <c r="J19" i="2" s="1"/>
  <c r="K15" i="1"/>
  <c r="J20" i="2" s="1"/>
  <c r="K16" i="1"/>
  <c r="J21" i="2" s="1"/>
  <c r="K17" i="1"/>
  <c r="J22" i="2" s="1"/>
  <c r="K18" i="1"/>
  <c r="J23" i="2" s="1"/>
  <c r="K19" i="1"/>
  <c r="J24" i="2" s="1"/>
  <c r="K20" i="1"/>
  <c r="J25" i="2" s="1"/>
  <c r="K21" i="1"/>
  <c r="I26" i="2" s="1"/>
  <c r="K22" i="1"/>
  <c r="J27" i="2" s="1"/>
  <c r="K23" i="1"/>
  <c r="I28" i="2" s="1"/>
  <c r="K24" i="1"/>
  <c r="J29" i="2" s="1"/>
  <c r="K25" i="1"/>
  <c r="J30" i="2" s="1"/>
  <c r="K26" i="1"/>
  <c r="J31" i="2" s="1"/>
  <c r="K27" i="1"/>
  <c r="I32" i="2" s="1"/>
  <c r="K28" i="1"/>
  <c r="J33" i="2" s="1"/>
  <c r="K29" i="1"/>
  <c r="I34" i="2" s="1"/>
  <c r="K30" i="1"/>
  <c r="J35" i="2" s="1"/>
  <c r="K31" i="1"/>
  <c r="J36" i="2" s="1"/>
  <c r="K32" i="1"/>
  <c r="J37" i="2" s="1"/>
  <c r="K33" i="1"/>
  <c r="J38" i="2" s="1"/>
  <c r="K34" i="1"/>
  <c r="J39" i="2" s="1"/>
  <c r="K35" i="1"/>
  <c r="J40" i="2" s="1"/>
  <c r="K36" i="1"/>
  <c r="J41" i="2" s="1"/>
  <c r="K37" i="1"/>
  <c r="J42" i="2" s="1"/>
  <c r="K38" i="1"/>
  <c r="J43" i="2" s="1"/>
  <c r="K39" i="1"/>
  <c r="I44" i="2" s="1"/>
  <c r="K40" i="1"/>
  <c r="J45" i="2" s="1"/>
  <c r="K41" i="1"/>
  <c r="J46" i="2" s="1"/>
  <c r="K42" i="1"/>
  <c r="J47" i="2" s="1"/>
  <c r="K43" i="1"/>
  <c r="J48" i="2" s="1"/>
  <c r="K44" i="1"/>
  <c r="J49" i="2" s="1"/>
  <c r="K45" i="1"/>
  <c r="I50" i="2" s="1"/>
  <c r="K46" i="1"/>
  <c r="J51" i="2" s="1"/>
  <c r="K47" i="1"/>
  <c r="J52" i="2" s="1"/>
  <c r="K48" i="1"/>
  <c r="J53" i="2" s="1"/>
  <c r="K49" i="1"/>
  <c r="J54" i="2" s="1"/>
  <c r="K50" i="1"/>
  <c r="J55" i="2" s="1"/>
  <c r="K51" i="1"/>
  <c r="J56" i="2" s="1"/>
  <c r="K52" i="1"/>
  <c r="J57" i="2" s="1"/>
  <c r="K53" i="1"/>
  <c r="J58" i="2" s="1"/>
  <c r="K54" i="1"/>
  <c r="J59" i="2" s="1"/>
  <c r="K55" i="1"/>
  <c r="I60" i="2" s="1"/>
  <c r="K56" i="1"/>
  <c r="J61" i="2" s="1"/>
  <c r="K57" i="1"/>
  <c r="J62" i="2" s="1"/>
  <c r="K58" i="1"/>
  <c r="J63" i="2" s="1"/>
  <c r="K59" i="1"/>
  <c r="I64" i="2" s="1"/>
  <c r="K60" i="1"/>
  <c r="J65" i="2" s="1"/>
  <c r="K61" i="1"/>
  <c r="I66" i="2" s="1"/>
  <c r="K62" i="1"/>
  <c r="J67" i="2" s="1"/>
  <c r="K63" i="1"/>
  <c r="I68" i="2" s="1"/>
  <c r="K64" i="1"/>
  <c r="J69" i="2" s="1"/>
  <c r="K65" i="1"/>
  <c r="J70" i="2" s="1"/>
  <c r="K66" i="1"/>
  <c r="J71" i="2" s="1"/>
  <c r="K67" i="1"/>
  <c r="J72" i="2" s="1"/>
  <c r="K68" i="1"/>
  <c r="J73" i="2" s="1"/>
  <c r="K69" i="1"/>
  <c r="J74" i="2" s="1"/>
  <c r="K70" i="1"/>
  <c r="J75" i="2" s="1"/>
  <c r="K71" i="1"/>
  <c r="J76" i="2" s="1"/>
  <c r="K72" i="1"/>
  <c r="J77" i="2" s="1"/>
  <c r="K73" i="1"/>
  <c r="J78" i="2" s="1"/>
  <c r="K74" i="1"/>
  <c r="J79" i="2" s="1"/>
  <c r="K75" i="1"/>
  <c r="J80" i="2" s="1"/>
  <c r="K76" i="1"/>
  <c r="J81" i="2" s="1"/>
  <c r="K77" i="1"/>
  <c r="J82" i="2" s="1"/>
  <c r="K78" i="1"/>
  <c r="J83" i="2" s="1"/>
  <c r="K79" i="1"/>
  <c r="J84" i="2" s="1"/>
  <c r="K80" i="1"/>
  <c r="J85" i="2" s="1"/>
  <c r="K81" i="1"/>
  <c r="J86" i="2" s="1"/>
  <c r="K82" i="1"/>
  <c r="J87" i="2" s="1"/>
  <c r="K83" i="1"/>
  <c r="J88" i="2" s="1"/>
  <c r="K84" i="1"/>
  <c r="J89" i="2" s="1"/>
  <c r="K85" i="1"/>
  <c r="J90" i="2" s="1"/>
  <c r="K86" i="1"/>
  <c r="J91" i="2" s="1"/>
  <c r="K87" i="1"/>
  <c r="J92" i="2" s="1"/>
  <c r="K88" i="1"/>
  <c r="J93" i="2" s="1"/>
  <c r="K89" i="1"/>
  <c r="J94" i="2" s="1"/>
  <c r="K90" i="1"/>
  <c r="J95" i="2" s="1"/>
  <c r="K91" i="1"/>
  <c r="J96" i="2" s="1"/>
  <c r="K92" i="1"/>
  <c r="J97" i="2" s="1"/>
  <c r="K93" i="1"/>
  <c r="J98" i="2" s="1"/>
  <c r="K94" i="1"/>
  <c r="J99" i="2" s="1"/>
  <c r="K95" i="1"/>
  <c r="J100" i="2" s="1"/>
  <c r="K96" i="1"/>
  <c r="J101" i="2" s="1"/>
  <c r="K97" i="1"/>
  <c r="J102" i="2" s="1"/>
  <c r="K98" i="1"/>
  <c r="J103" i="2" s="1"/>
  <c r="K99" i="1"/>
  <c r="J104" i="2" s="1"/>
  <c r="K100" i="1"/>
  <c r="J105" i="2" s="1"/>
  <c r="K101" i="1"/>
  <c r="J106" i="2" s="1"/>
  <c r="K102" i="1"/>
  <c r="J107" i="2" s="1"/>
  <c r="K103" i="1"/>
  <c r="J108" i="2" s="1"/>
  <c r="K104" i="1"/>
  <c r="J109" i="2" s="1"/>
  <c r="K105" i="1"/>
  <c r="J110" i="2" s="1"/>
  <c r="K106" i="1"/>
  <c r="J111" i="2" s="1"/>
  <c r="K107" i="1"/>
  <c r="J112" i="2" s="1"/>
  <c r="K108" i="1"/>
  <c r="J113" i="2" s="1"/>
  <c r="K109" i="1"/>
  <c r="J114" i="2" s="1"/>
  <c r="K110" i="1"/>
  <c r="J115" i="2" s="1"/>
  <c r="K111" i="1"/>
  <c r="J116" i="2" s="1"/>
  <c r="K112" i="1"/>
  <c r="J117" i="2" s="1"/>
  <c r="K113" i="1"/>
  <c r="J118" i="2" s="1"/>
  <c r="K114" i="1"/>
  <c r="J119" i="2" s="1"/>
  <c r="K115" i="1"/>
  <c r="J120" i="2" s="1"/>
  <c r="K116" i="1"/>
  <c r="J121" i="2" s="1"/>
  <c r="K117" i="1"/>
  <c r="J122" i="2" s="1"/>
  <c r="K118" i="1"/>
  <c r="J123" i="2" s="1"/>
  <c r="K119" i="1"/>
  <c r="I124" i="2" s="1"/>
  <c r="K120" i="1"/>
  <c r="J125" i="2" s="1"/>
  <c r="K121" i="1"/>
  <c r="J126" i="2" s="1"/>
  <c r="K122" i="1"/>
  <c r="J127" i="2" s="1"/>
  <c r="K123" i="1"/>
  <c r="I128" i="2" s="1"/>
  <c r="K124" i="1"/>
  <c r="J129" i="2" s="1"/>
  <c r="K125" i="1"/>
  <c r="I130" i="2" s="1"/>
  <c r="K126" i="1"/>
  <c r="J131" i="2" s="1"/>
  <c r="K127" i="1"/>
  <c r="I132" i="2" s="1"/>
  <c r="K128" i="1"/>
  <c r="J133" i="2" s="1"/>
  <c r="K129" i="1"/>
  <c r="J134" i="2" s="1"/>
  <c r="K130" i="1"/>
  <c r="J135" i="2" s="1"/>
  <c r="K131" i="1"/>
  <c r="J136" i="2" s="1"/>
  <c r="K132" i="1"/>
  <c r="J137" i="2" s="1"/>
  <c r="K133" i="1"/>
  <c r="I138" i="2" s="1"/>
  <c r="K134" i="1"/>
  <c r="J139" i="2" s="1"/>
  <c r="K135" i="1"/>
  <c r="J140" i="2" s="1"/>
  <c r="K136" i="1"/>
  <c r="J141" i="2" s="1"/>
  <c r="K137" i="1"/>
  <c r="J142" i="2" s="1"/>
  <c r="K138" i="1"/>
  <c r="J143" i="2" s="1"/>
  <c r="K139" i="1"/>
  <c r="I144" i="2" s="1"/>
  <c r="K140" i="1"/>
  <c r="J145" i="2" s="1"/>
  <c r="K141" i="1"/>
  <c r="I146" i="2" s="1"/>
  <c r="K142" i="1"/>
  <c r="J147" i="2" s="1"/>
  <c r="K143" i="1"/>
  <c r="J148" i="2" s="1"/>
  <c r="K144" i="1"/>
  <c r="J149" i="2" s="1"/>
  <c r="K145" i="1"/>
  <c r="J150" i="2" s="1"/>
  <c r="K146" i="1"/>
  <c r="J151" i="2" s="1"/>
  <c r="K147" i="1"/>
  <c r="J152" i="2" s="1"/>
  <c r="K148" i="1"/>
  <c r="J153" i="2" s="1"/>
  <c r="K149" i="1"/>
  <c r="J154" i="2" s="1"/>
  <c r="K150" i="1"/>
  <c r="J155" i="2" s="1"/>
  <c r="K151" i="1"/>
  <c r="J156" i="2" s="1"/>
  <c r="K152" i="1"/>
  <c r="J157" i="2" s="1"/>
  <c r="K153" i="1"/>
  <c r="J158" i="2" s="1"/>
  <c r="K154" i="1"/>
  <c r="J159" i="2" s="1"/>
  <c r="K155" i="1"/>
  <c r="I160" i="2" s="1"/>
  <c r="K156" i="1"/>
  <c r="J161" i="2" s="1"/>
  <c r="K157" i="1"/>
  <c r="I162" i="2" s="1"/>
  <c r="K158" i="1"/>
  <c r="J163" i="2" s="1"/>
  <c r="K159" i="1"/>
  <c r="I164" i="2" s="1"/>
  <c r="K160" i="1"/>
  <c r="J165" i="2" s="1"/>
  <c r="K161" i="1"/>
  <c r="J166" i="2" s="1"/>
  <c r="K162" i="1"/>
  <c r="J167" i="2" s="1"/>
  <c r="K163" i="1"/>
  <c r="J168" i="2" s="1"/>
  <c r="K164" i="1"/>
  <c r="J169" i="2" s="1"/>
  <c r="K165" i="1"/>
  <c r="J170" i="2" s="1"/>
  <c r="K166" i="1"/>
  <c r="J171" i="2" s="1"/>
  <c r="K167" i="1"/>
  <c r="I172" i="2" s="1"/>
  <c r="K168" i="1"/>
  <c r="J173" i="2" s="1"/>
  <c r="K169" i="1"/>
  <c r="J174" i="2" s="1"/>
  <c r="K170" i="1"/>
  <c r="J175" i="2" s="1"/>
  <c r="K171" i="1"/>
  <c r="J176" i="2" s="1"/>
  <c r="K172" i="1"/>
  <c r="J177" i="2" s="1"/>
  <c r="K173" i="1"/>
  <c r="I178" i="2" s="1"/>
  <c r="K174" i="1"/>
  <c r="J179" i="2" s="1"/>
  <c r="K175" i="1"/>
  <c r="I180" i="2" s="1"/>
  <c r="K176" i="1"/>
  <c r="J181" i="2" s="1"/>
  <c r="K177" i="1"/>
  <c r="J182" i="2" s="1"/>
  <c r="K178" i="1"/>
  <c r="J183" i="2" s="1"/>
  <c r="K179" i="1"/>
  <c r="J184" i="2" s="1"/>
  <c r="K180" i="1"/>
  <c r="J185" i="2" s="1"/>
  <c r="K181" i="1"/>
  <c r="J186" i="2" s="1"/>
  <c r="K182" i="1"/>
  <c r="J187" i="2" s="1"/>
  <c r="K183" i="1"/>
  <c r="I188" i="2" s="1"/>
  <c r="K184" i="1"/>
  <c r="J189" i="2" s="1"/>
  <c r="K185" i="1"/>
  <c r="J190" i="2" s="1"/>
  <c r="K186" i="1"/>
  <c r="J191" i="2" s="1"/>
  <c r="K187" i="1"/>
  <c r="J192" i="2" s="1"/>
  <c r="K188" i="1"/>
  <c r="J193" i="2" s="1"/>
  <c r="K189" i="1"/>
  <c r="J194" i="2" s="1"/>
  <c r="K190" i="1"/>
  <c r="J195" i="2" s="1"/>
  <c r="K191" i="1"/>
  <c r="I196" i="2" s="1"/>
  <c r="K192" i="1"/>
  <c r="J197" i="2" s="1"/>
  <c r="K193" i="1"/>
  <c r="J198" i="2" s="1"/>
  <c r="K194" i="1"/>
  <c r="J199" i="2" s="1"/>
  <c r="K195" i="1"/>
  <c r="J200" i="2" s="1"/>
  <c r="K196" i="1"/>
  <c r="J201" i="2" s="1"/>
  <c r="K197" i="1"/>
  <c r="J202" i="2" s="1"/>
  <c r="K198" i="1"/>
  <c r="J203" i="2" s="1"/>
  <c r="K199" i="1"/>
  <c r="J204" i="2" s="1"/>
  <c r="K200" i="1"/>
  <c r="J205" i="2" s="1"/>
  <c r="K201" i="1"/>
  <c r="J206" i="2" s="1"/>
  <c r="K202" i="1"/>
  <c r="J207" i="2" s="1"/>
  <c r="K203" i="1"/>
  <c r="J208" i="2" s="1"/>
  <c r="K204" i="1"/>
  <c r="J209" i="2" s="1"/>
  <c r="K205" i="1"/>
  <c r="J210" i="2" s="1"/>
  <c r="K206" i="1"/>
  <c r="J211" i="2" s="1"/>
  <c r="K207" i="1"/>
  <c r="J212" i="2" s="1"/>
  <c r="K208" i="1"/>
  <c r="J213" i="2" s="1"/>
  <c r="K209" i="1"/>
  <c r="J214" i="2" s="1"/>
  <c r="K210" i="1"/>
  <c r="J215" i="2" s="1"/>
  <c r="K211" i="1"/>
  <c r="J216" i="2" s="1"/>
  <c r="K212" i="1"/>
  <c r="J217" i="2" s="1"/>
  <c r="K213" i="1"/>
  <c r="I218" i="2" s="1"/>
  <c r="K214" i="1"/>
  <c r="J219" i="2" s="1"/>
  <c r="K215" i="1"/>
  <c r="J220" i="2" s="1"/>
  <c r="K216" i="1"/>
  <c r="J221" i="2" s="1"/>
  <c r="K217" i="1"/>
  <c r="J222" i="2" s="1"/>
  <c r="K218" i="1"/>
  <c r="J223" i="2" s="1"/>
  <c r="K219" i="1"/>
  <c r="I224" i="2" s="1"/>
  <c r="K220" i="1"/>
  <c r="J225" i="2" s="1"/>
  <c r="K221" i="1"/>
  <c r="I226" i="2" s="1"/>
  <c r="K222" i="1"/>
  <c r="J227" i="2" s="1"/>
  <c r="K223" i="1"/>
  <c r="J228" i="2" s="1"/>
  <c r="K224" i="1"/>
  <c r="J229" i="2" s="1"/>
  <c r="K225" i="1"/>
  <c r="J230" i="2" s="1"/>
  <c r="K226" i="1"/>
  <c r="J231" i="2" s="1"/>
  <c r="K227" i="1"/>
  <c r="J232" i="2" s="1"/>
  <c r="K228" i="1"/>
  <c r="J233" i="2" s="1"/>
  <c r="K229" i="1"/>
  <c r="I234" i="2" s="1"/>
  <c r="K230" i="1"/>
  <c r="J235" i="2" s="1"/>
  <c r="K231" i="1"/>
  <c r="J236" i="2" s="1"/>
  <c r="K232" i="1"/>
  <c r="J237" i="2" s="1"/>
  <c r="K233" i="1"/>
  <c r="J238" i="2" s="1"/>
  <c r="K234" i="1"/>
  <c r="J239" i="2" s="1"/>
  <c r="K235" i="1"/>
  <c r="I240" i="2" s="1"/>
  <c r="K236" i="1"/>
  <c r="J241" i="2" s="1"/>
  <c r="K237" i="1"/>
  <c r="I242" i="2" s="1"/>
  <c r="K238" i="1"/>
  <c r="J243" i="2" s="1"/>
  <c r="K239" i="1"/>
  <c r="J244" i="2" s="1"/>
  <c r="K240" i="1"/>
  <c r="J245" i="2" s="1"/>
  <c r="K241" i="1"/>
  <c r="J246" i="2" s="1"/>
  <c r="K242" i="1"/>
  <c r="J247" i="2" s="1"/>
  <c r="K243" i="1"/>
  <c r="J248" i="2" s="1"/>
  <c r="K244" i="1"/>
  <c r="J249" i="2" s="1"/>
  <c r="K245" i="1"/>
  <c r="J250" i="2" s="1"/>
  <c r="K246" i="1"/>
  <c r="J251" i="2" s="1"/>
  <c r="K247" i="1"/>
  <c r="J252" i="2" s="1"/>
  <c r="K248" i="1"/>
  <c r="J253" i="2" s="1"/>
  <c r="K249" i="1"/>
  <c r="J254" i="2" s="1"/>
  <c r="K250" i="1"/>
  <c r="J255" i="2" s="1"/>
  <c r="K251" i="1"/>
  <c r="J256" i="2" s="1"/>
  <c r="K252" i="1"/>
  <c r="J257" i="2" s="1"/>
  <c r="K253" i="1"/>
  <c r="I258" i="2" s="1"/>
  <c r="K254" i="1"/>
  <c r="J259" i="2" s="1"/>
  <c r="K255" i="1"/>
  <c r="I260" i="2" s="1"/>
  <c r="K256" i="1"/>
  <c r="J261" i="2" s="1"/>
  <c r="K257" i="1"/>
  <c r="J262" i="2" s="1"/>
  <c r="K258" i="1"/>
  <c r="J263" i="2" s="1"/>
  <c r="K259" i="1"/>
  <c r="J264" i="2" s="1"/>
  <c r="K260" i="1"/>
  <c r="J265" i="2" s="1"/>
  <c r="K261" i="1"/>
  <c r="J266" i="2" s="1"/>
  <c r="K262" i="1"/>
  <c r="J267" i="2" s="1"/>
  <c r="K263" i="1"/>
  <c r="J268" i="2" s="1"/>
  <c r="K264" i="1"/>
  <c r="J269" i="2" s="1"/>
  <c r="K265" i="1"/>
  <c r="J270" i="2" s="1"/>
  <c r="K266" i="1"/>
  <c r="J271" i="2" s="1"/>
  <c r="K267" i="1"/>
  <c r="I272" i="2" s="1"/>
  <c r="K268" i="1"/>
  <c r="J273" i="2" s="1"/>
  <c r="K269" i="1"/>
  <c r="I274" i="2" s="1"/>
  <c r="K270" i="1"/>
  <c r="J275" i="2" s="1"/>
  <c r="K271" i="1"/>
  <c r="J276" i="2" s="1"/>
  <c r="K272" i="1"/>
  <c r="J277" i="2" s="1"/>
  <c r="K273" i="1"/>
  <c r="J278" i="2" s="1"/>
  <c r="K274" i="1"/>
  <c r="J279" i="2" s="1"/>
  <c r="K275" i="1"/>
  <c r="J280" i="2" s="1"/>
  <c r="K276" i="1"/>
  <c r="J281" i="2" s="1"/>
  <c r="K277" i="1"/>
  <c r="J282" i="2" s="1"/>
  <c r="K278" i="1"/>
  <c r="J283" i="2" s="1"/>
  <c r="K279" i="1"/>
  <c r="J284" i="2" s="1"/>
  <c r="K280" i="1"/>
  <c r="J285" i="2" s="1"/>
  <c r="K281" i="1"/>
  <c r="J286" i="2" s="1"/>
  <c r="K282" i="1"/>
  <c r="J287" i="2" s="1"/>
  <c r="K283" i="1"/>
  <c r="J288" i="2" s="1"/>
  <c r="K284" i="1"/>
  <c r="J289" i="2" s="1"/>
  <c r="K285" i="1"/>
  <c r="I290" i="2" s="1"/>
  <c r="K286" i="1"/>
  <c r="J291" i="2" s="1"/>
  <c r="K287" i="1"/>
  <c r="J292" i="2" s="1"/>
  <c r="K288" i="1"/>
  <c r="J293" i="2" s="1"/>
  <c r="K289" i="1"/>
  <c r="J294" i="2" s="1"/>
  <c r="K290" i="1"/>
  <c r="J295" i="2" s="1"/>
  <c r="K291" i="1"/>
  <c r="J296" i="2" s="1"/>
  <c r="K292" i="1"/>
  <c r="J297" i="2" s="1"/>
  <c r="K293" i="1"/>
  <c r="J298" i="2" s="1"/>
  <c r="K294" i="1"/>
  <c r="J299" i="2" s="1"/>
  <c r="K295" i="1"/>
  <c r="J300" i="2" s="1"/>
  <c r="K296" i="1"/>
  <c r="J301" i="2" s="1"/>
  <c r="K297" i="1"/>
  <c r="J302" i="2" s="1"/>
  <c r="K298" i="1"/>
  <c r="J303" i="2" s="1"/>
  <c r="K299" i="1"/>
  <c r="J304" i="2" s="1"/>
  <c r="K300" i="1"/>
  <c r="J305" i="2" s="1"/>
  <c r="K301" i="1"/>
  <c r="I306" i="2" s="1"/>
  <c r="K302" i="1"/>
  <c r="J307" i="2" s="1"/>
  <c r="K303" i="1"/>
  <c r="J308" i="2" s="1"/>
  <c r="K304" i="1"/>
  <c r="J309" i="2" s="1"/>
  <c r="K305" i="1"/>
  <c r="J310" i="2" s="1"/>
  <c r="K306" i="1"/>
  <c r="J311" i="2" s="1"/>
  <c r="K307" i="1"/>
  <c r="J312" i="2" s="1"/>
  <c r="K308" i="1"/>
  <c r="J313" i="2" s="1"/>
  <c r="K309" i="1"/>
  <c r="J314" i="2" s="1"/>
  <c r="K310" i="1"/>
  <c r="J315" i="2" s="1"/>
  <c r="K311" i="1"/>
  <c r="I316" i="2" s="1"/>
  <c r="K312" i="1"/>
  <c r="J317" i="2" s="1"/>
  <c r="K313" i="1"/>
  <c r="J318" i="2" s="1"/>
  <c r="K314" i="1"/>
  <c r="J319" i="2" s="1"/>
  <c r="K315" i="1"/>
  <c r="J320" i="2" s="1"/>
  <c r="K316" i="1"/>
  <c r="J321" i="2" s="1"/>
  <c r="K317" i="1"/>
  <c r="J322" i="2" s="1"/>
  <c r="K318" i="1"/>
  <c r="J323" i="2" s="1"/>
  <c r="K319" i="1"/>
  <c r="I324" i="2" s="1"/>
  <c r="K320" i="1"/>
  <c r="J325" i="2" s="1"/>
  <c r="K321" i="1"/>
  <c r="J326" i="2" s="1"/>
  <c r="K322" i="1"/>
  <c r="J327" i="2" s="1"/>
  <c r="K323" i="1"/>
  <c r="J328" i="2" s="1"/>
  <c r="K324" i="1"/>
  <c r="J329" i="2" s="1"/>
  <c r="K325" i="1"/>
  <c r="J330" i="2" s="1"/>
  <c r="K326" i="1"/>
  <c r="J331" i="2" s="1"/>
  <c r="K327" i="1"/>
  <c r="J332" i="2" s="1"/>
  <c r="K328" i="1"/>
  <c r="J333" i="2" s="1"/>
  <c r="K329" i="1"/>
  <c r="J334" i="2" s="1"/>
  <c r="K330" i="1"/>
  <c r="J335" i="2" s="1"/>
  <c r="K331" i="1"/>
  <c r="J336" i="2" s="1"/>
  <c r="K332" i="1"/>
  <c r="J337" i="2" s="1"/>
  <c r="K333" i="1"/>
  <c r="J338" i="2" s="1"/>
  <c r="K334" i="1"/>
  <c r="J339" i="2" s="1"/>
  <c r="K335" i="1"/>
  <c r="J340" i="2" s="1"/>
  <c r="K336" i="1"/>
  <c r="J341" i="2" s="1"/>
  <c r="K337" i="1"/>
  <c r="J342" i="2" s="1"/>
  <c r="K338" i="1"/>
  <c r="J343" i="2" s="1"/>
  <c r="K339" i="1"/>
  <c r="J344" i="2" s="1"/>
  <c r="K340" i="1"/>
  <c r="J345" i="2" s="1"/>
  <c r="K341" i="1"/>
  <c r="I346" i="2" s="1"/>
  <c r="K342" i="1"/>
  <c r="J347" i="2" s="1"/>
  <c r="K343" i="1"/>
  <c r="J348" i="2" s="1"/>
  <c r="K344" i="1"/>
  <c r="J349" i="2" s="1"/>
  <c r="K345" i="1"/>
  <c r="J350" i="2" s="1"/>
  <c r="K346" i="1"/>
  <c r="J351" i="2" s="1"/>
  <c r="K347" i="1"/>
  <c r="I352" i="2" s="1"/>
  <c r="K348" i="1"/>
  <c r="J353" i="2" s="1"/>
  <c r="K349" i="1"/>
  <c r="I354" i="2" s="1"/>
  <c r="K350" i="1"/>
  <c r="J355" i="2" s="1"/>
  <c r="K351" i="1"/>
  <c r="J356" i="2" s="1"/>
  <c r="K352" i="1"/>
  <c r="J357" i="2" s="1"/>
  <c r="K353" i="1"/>
  <c r="J358" i="2" s="1"/>
  <c r="K354" i="1"/>
  <c r="J359" i="2" s="1"/>
  <c r="K355" i="1"/>
  <c r="J360" i="2" s="1"/>
  <c r="K356" i="1"/>
  <c r="J361" i="2" s="1"/>
  <c r="K357" i="1"/>
  <c r="I362" i="2" s="1"/>
  <c r="K358" i="1"/>
  <c r="J363" i="2" s="1"/>
  <c r="K359" i="1"/>
  <c r="J364" i="2" s="1"/>
  <c r="K360" i="1"/>
  <c r="J365" i="2" s="1"/>
  <c r="K361" i="1"/>
  <c r="J366" i="2" s="1"/>
  <c r="K362" i="1"/>
  <c r="J367" i="2" s="1"/>
  <c r="K363" i="1"/>
  <c r="I368" i="2" s="1"/>
  <c r="K364" i="1"/>
  <c r="J369" i="2" s="1"/>
  <c r="K365" i="1"/>
  <c r="I370" i="2" s="1"/>
  <c r="K366" i="1"/>
  <c r="J371" i="2" s="1"/>
  <c r="K367" i="1"/>
  <c r="J372" i="2" s="1"/>
  <c r="K368" i="1"/>
  <c r="J373" i="2" s="1"/>
  <c r="K369" i="1"/>
  <c r="J374" i="2" s="1"/>
  <c r="K370" i="1"/>
  <c r="J375" i="2" s="1"/>
  <c r="K371" i="1"/>
  <c r="J376" i="2" s="1"/>
  <c r="K372" i="1"/>
  <c r="J377" i="2" s="1"/>
  <c r="K373" i="1"/>
  <c r="J378" i="2" s="1"/>
  <c r="K374" i="1"/>
  <c r="J379" i="2" s="1"/>
  <c r="K375" i="1"/>
  <c r="I380" i="2" s="1"/>
  <c r="K376" i="1"/>
  <c r="J381" i="2" s="1"/>
  <c r="K377" i="1"/>
  <c r="J382" i="2" s="1"/>
  <c r="K378" i="1"/>
  <c r="J383" i="2" s="1"/>
  <c r="K379" i="1"/>
  <c r="J384" i="2" s="1"/>
  <c r="K380" i="1"/>
  <c r="J385" i="2" s="1"/>
  <c r="K381" i="1"/>
  <c r="I386" i="2" s="1"/>
  <c r="K382" i="1"/>
  <c r="J387" i="2" s="1"/>
  <c r="K383" i="1"/>
  <c r="I388" i="2" s="1"/>
  <c r="K384" i="1"/>
  <c r="J389" i="2" s="1"/>
  <c r="K385" i="1"/>
  <c r="J390" i="2" s="1"/>
  <c r="K386" i="1"/>
  <c r="J391" i="2" s="1"/>
  <c r="K387" i="1"/>
  <c r="J392" i="2" s="1"/>
  <c r="K388" i="1"/>
  <c r="J393" i="2" s="1"/>
  <c r="K389" i="1"/>
  <c r="J394" i="2" s="1"/>
  <c r="K390" i="1"/>
  <c r="J395" i="2" s="1"/>
  <c r="K391" i="1"/>
  <c r="J396" i="2" s="1"/>
  <c r="K392" i="1"/>
  <c r="J397" i="2" s="1"/>
  <c r="K393" i="1"/>
  <c r="J398" i="2" s="1"/>
  <c r="K394" i="1"/>
  <c r="J399" i="2" s="1"/>
  <c r="K395" i="1"/>
  <c r="I400" i="2" s="1"/>
  <c r="K396" i="1"/>
  <c r="J401" i="2" s="1"/>
  <c r="K397" i="1"/>
  <c r="I402" i="2" s="1"/>
  <c r="K398" i="1"/>
  <c r="J403" i="2" s="1"/>
  <c r="K399" i="1"/>
  <c r="J404" i="2" s="1"/>
  <c r="K400" i="1"/>
  <c r="J405" i="2" s="1"/>
  <c r="K401" i="1"/>
  <c r="J406" i="2" s="1"/>
  <c r="K402" i="1"/>
  <c r="J407" i="2" s="1"/>
  <c r="K403" i="1"/>
  <c r="J408" i="2" s="1"/>
  <c r="K404" i="1"/>
  <c r="J409" i="2" s="1"/>
  <c r="K405" i="1"/>
  <c r="J410" i="2" s="1"/>
  <c r="K406" i="1"/>
  <c r="J411" i="2" s="1"/>
  <c r="K407" i="1"/>
  <c r="J412" i="2" s="1"/>
  <c r="K408" i="1"/>
  <c r="J413" i="2" s="1"/>
  <c r="K409" i="1"/>
  <c r="J414" i="2" s="1"/>
  <c r="K410" i="1"/>
  <c r="J415" i="2" s="1"/>
  <c r="K411" i="1"/>
  <c r="J416" i="2" s="1"/>
  <c r="K412" i="1"/>
  <c r="J417" i="2" s="1"/>
  <c r="K413" i="1"/>
  <c r="I418" i="2" s="1"/>
  <c r="K414" i="1"/>
  <c r="J419" i="2" s="1"/>
  <c r="K415" i="1"/>
  <c r="J420" i="2" s="1"/>
  <c r="K416" i="1"/>
  <c r="J421" i="2" s="1"/>
  <c r="K417" i="1"/>
  <c r="J422" i="2" s="1"/>
  <c r="K418" i="1"/>
  <c r="J423" i="2" s="1"/>
  <c r="K419" i="1"/>
  <c r="J424" i="2" s="1"/>
  <c r="K420" i="1"/>
  <c r="J425" i="2" s="1"/>
  <c r="K421" i="1"/>
  <c r="J426" i="2" s="1"/>
  <c r="K422" i="1"/>
  <c r="J427" i="2" s="1"/>
  <c r="K423" i="1"/>
  <c r="J428" i="2" s="1"/>
  <c r="K424" i="1"/>
  <c r="J429" i="2" s="1"/>
  <c r="K425" i="1"/>
  <c r="J430" i="2" s="1"/>
  <c r="K426" i="1"/>
  <c r="J431" i="2" s="1"/>
  <c r="K427" i="1"/>
  <c r="J432" i="2" s="1"/>
  <c r="K428" i="1"/>
  <c r="J433" i="2" s="1"/>
  <c r="K429" i="1"/>
  <c r="I434" i="2" s="1"/>
  <c r="K430" i="1"/>
  <c r="J435" i="2" s="1"/>
  <c r="K431" i="1"/>
  <c r="J436" i="2" s="1"/>
  <c r="K432" i="1"/>
  <c r="J437" i="2" s="1"/>
  <c r="K433" i="1"/>
  <c r="J438" i="2" s="1"/>
  <c r="K434" i="1"/>
  <c r="J439" i="2" s="1"/>
  <c r="K435" i="1"/>
  <c r="J440" i="2" s="1"/>
  <c r="K436" i="1"/>
  <c r="J441" i="2" s="1"/>
  <c r="K437" i="1"/>
  <c r="J442" i="2" s="1"/>
  <c r="K438" i="1"/>
  <c r="J443" i="2" s="1"/>
  <c r="K439" i="1"/>
  <c r="I444" i="2" s="1"/>
  <c r="K440" i="1"/>
  <c r="J445" i="2" s="1"/>
  <c r="K441" i="1"/>
  <c r="J446" i="2" s="1"/>
  <c r="K442" i="1"/>
  <c r="J447" i="2" s="1"/>
  <c r="K443" i="1"/>
  <c r="J448" i="2" s="1"/>
  <c r="K444" i="1"/>
  <c r="J449" i="2" s="1"/>
  <c r="K445" i="1"/>
  <c r="J450" i="2" s="1"/>
  <c r="K446" i="1"/>
  <c r="J451" i="2" s="1"/>
  <c r="K447" i="1"/>
  <c r="I452" i="2" s="1"/>
  <c r="K448" i="1"/>
  <c r="J453" i="2" s="1"/>
  <c r="K449" i="1"/>
  <c r="J454" i="2" s="1"/>
  <c r="K450" i="1"/>
  <c r="J455" i="2" s="1"/>
  <c r="K451" i="1"/>
  <c r="J456" i="2" s="1"/>
  <c r="K452" i="1"/>
  <c r="J457" i="2" s="1"/>
  <c r="K453" i="1"/>
  <c r="J458" i="2" s="1"/>
  <c r="K454" i="1"/>
  <c r="J459" i="2" s="1"/>
  <c r="K455" i="1"/>
  <c r="J460" i="2" s="1"/>
  <c r="K456" i="1"/>
  <c r="J461" i="2" s="1"/>
  <c r="K457" i="1"/>
  <c r="J462" i="2" s="1"/>
  <c r="K458" i="1"/>
  <c r="J463" i="2" s="1"/>
  <c r="K459" i="1"/>
  <c r="J464" i="2" s="1"/>
  <c r="K460" i="1"/>
  <c r="J465" i="2" s="1"/>
  <c r="K461" i="1"/>
  <c r="J466" i="2" s="1"/>
  <c r="K462" i="1"/>
  <c r="J467" i="2" s="1"/>
  <c r="K463" i="1"/>
  <c r="J468" i="2" s="1"/>
  <c r="K464" i="1"/>
  <c r="J469" i="2" s="1"/>
  <c r="K465" i="1"/>
  <c r="J470" i="2" s="1"/>
  <c r="K466" i="1"/>
  <c r="J471" i="2" s="1"/>
  <c r="K467" i="1"/>
  <c r="J472" i="2" s="1"/>
  <c r="K468" i="1"/>
  <c r="J473" i="2" s="1"/>
  <c r="K469" i="1"/>
  <c r="I474" i="2" s="1"/>
  <c r="K470" i="1"/>
  <c r="J475" i="2" s="1"/>
  <c r="K471" i="1"/>
  <c r="J476" i="2" s="1"/>
  <c r="K472" i="1"/>
  <c r="J477" i="2" s="1"/>
  <c r="K473" i="1"/>
  <c r="J478" i="2" s="1"/>
  <c r="K474" i="1"/>
  <c r="J479" i="2" s="1"/>
  <c r="K475" i="1"/>
  <c r="I480" i="2" s="1"/>
  <c r="K476" i="1"/>
  <c r="J481" i="2" s="1"/>
  <c r="K477" i="1"/>
  <c r="I482" i="2" s="1"/>
  <c r="K478" i="1"/>
  <c r="J483" i="2" s="1"/>
  <c r="K479" i="1"/>
  <c r="J484" i="2" s="1"/>
  <c r="K480" i="1"/>
  <c r="J485" i="2" s="1"/>
  <c r="K481" i="1"/>
  <c r="J486" i="2" s="1"/>
  <c r="K482" i="1"/>
  <c r="J487" i="2" s="1"/>
  <c r="K483" i="1"/>
  <c r="J488" i="2" s="1"/>
  <c r="K484" i="1"/>
  <c r="J489" i="2" s="1"/>
  <c r="K485" i="1"/>
  <c r="I490" i="2" s="1"/>
  <c r="K486" i="1"/>
  <c r="J491" i="2" s="1"/>
  <c r="K487" i="1"/>
  <c r="J492" i="2" s="1"/>
  <c r="K488" i="1"/>
  <c r="J493" i="2" s="1"/>
  <c r="K489" i="1"/>
  <c r="J494" i="2" s="1"/>
  <c r="K490" i="1"/>
  <c r="J495" i="2" s="1"/>
  <c r="K491" i="1"/>
  <c r="I496" i="2" s="1"/>
  <c r="K492" i="1"/>
  <c r="J497" i="2" s="1"/>
  <c r="K493" i="1"/>
  <c r="I498" i="2" s="1"/>
  <c r="K494" i="1"/>
  <c r="J499" i="2" s="1"/>
  <c r="K495" i="1"/>
  <c r="J500" i="2" s="1"/>
  <c r="K496" i="1"/>
  <c r="J501" i="2" s="1"/>
  <c r="K497" i="1"/>
  <c r="J502" i="2" s="1"/>
  <c r="K498" i="1"/>
  <c r="J503" i="2" s="1"/>
  <c r="K499" i="1"/>
  <c r="J504" i="2" s="1"/>
  <c r="K500" i="1"/>
  <c r="J505" i="2" s="1"/>
  <c r="K501" i="1"/>
  <c r="J506" i="2" s="1"/>
  <c r="K502" i="1"/>
  <c r="J507" i="2" s="1"/>
  <c r="K503" i="1"/>
  <c r="J508" i="2" s="1"/>
  <c r="K504" i="1"/>
  <c r="J509" i="2" s="1"/>
  <c r="K505" i="1"/>
  <c r="J510" i="2" s="1"/>
  <c r="K506" i="1"/>
  <c r="J511" i="2" s="1"/>
  <c r="Z9" i="2"/>
  <c r="E21" i="4" s="1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I23" i="2"/>
  <c r="I24" i="2"/>
  <c r="I25" i="2"/>
  <c r="I348" i="2"/>
  <c r="H17" i="2"/>
  <c r="H19" i="2"/>
  <c r="H20" i="2"/>
  <c r="H33" i="2"/>
  <c r="H34" i="2"/>
  <c r="H36" i="2"/>
  <c r="H49" i="2"/>
  <c r="H50" i="2"/>
  <c r="H52" i="2"/>
  <c r="H57" i="2"/>
  <c r="H65" i="2"/>
  <c r="H68" i="2"/>
  <c r="H73" i="2"/>
  <c r="H81" i="2"/>
  <c r="H82" i="2"/>
  <c r="H84" i="2"/>
  <c r="H97" i="2"/>
  <c r="H98" i="2"/>
  <c r="H100" i="2"/>
  <c r="H105" i="2"/>
  <c r="H113" i="2"/>
  <c r="H115" i="2"/>
  <c r="H116" i="2"/>
  <c r="H121" i="2"/>
  <c r="H129" i="2"/>
  <c r="H130" i="2"/>
  <c r="H145" i="2"/>
  <c r="H146" i="2"/>
  <c r="H147" i="2"/>
  <c r="H148" i="2"/>
  <c r="H153" i="2"/>
  <c r="H164" i="2"/>
  <c r="H169" i="2"/>
  <c r="H178" i="2"/>
  <c r="H193" i="2"/>
  <c r="H194" i="2"/>
  <c r="H196" i="2"/>
  <c r="H201" i="2"/>
  <c r="H212" i="2"/>
  <c r="H217" i="2"/>
  <c r="H225" i="2"/>
  <c r="H226" i="2"/>
  <c r="H241" i="2"/>
  <c r="H242" i="2"/>
  <c r="H244" i="2"/>
  <c r="H249" i="2"/>
  <c r="H259" i="2"/>
  <c r="H260" i="2"/>
  <c r="H265" i="2"/>
  <c r="H268" i="2"/>
  <c r="H273" i="2"/>
  <c r="H274" i="2"/>
  <c r="H281" i="2"/>
  <c r="H289" i="2"/>
  <c r="H290" i="2"/>
  <c r="H292" i="2"/>
  <c r="H297" i="2"/>
  <c r="H308" i="2"/>
  <c r="H313" i="2"/>
  <c r="H316" i="2"/>
  <c r="H322" i="2"/>
  <c r="H329" i="2"/>
  <c r="H337" i="2"/>
  <c r="H338" i="2"/>
  <c r="H340" i="2"/>
  <c r="H353" i="2"/>
  <c r="H354" i="2"/>
  <c r="H356" i="2"/>
  <c r="H361" i="2"/>
  <c r="H370" i="2"/>
  <c r="H377" i="2"/>
  <c r="H385" i="2"/>
  <c r="H386" i="2"/>
  <c r="H388" i="2"/>
  <c r="H393" i="2"/>
  <c r="H395" i="2"/>
  <c r="H404" i="2"/>
  <c r="H409" i="2"/>
  <c r="H412" i="2"/>
  <c r="H418" i="2"/>
  <c r="H433" i="2"/>
  <c r="H434" i="2"/>
  <c r="H435" i="2"/>
  <c r="H436" i="2"/>
  <c r="H452" i="2"/>
  <c r="H457" i="2"/>
  <c r="H466" i="2"/>
  <c r="H469" i="2"/>
  <c r="H473" i="2"/>
  <c r="H481" i="2"/>
  <c r="H482" i="2"/>
  <c r="H484" i="2"/>
  <c r="H500" i="2"/>
  <c r="H505" i="2"/>
  <c r="B6" i="4"/>
  <c r="C3" i="7"/>
  <c r="C4" i="7"/>
  <c r="X9" i="2"/>
  <c r="E20" i="4" s="1"/>
  <c r="A13" i="2"/>
  <c r="B13" i="2"/>
  <c r="C13" i="2"/>
  <c r="A14" i="2"/>
  <c r="B14" i="2"/>
  <c r="C14" i="2"/>
  <c r="A15" i="2"/>
  <c r="B15" i="2"/>
  <c r="C15" i="2"/>
  <c r="A16" i="2"/>
  <c r="B16" i="2"/>
  <c r="C16" i="2"/>
  <c r="A17" i="2"/>
  <c r="B17" i="2"/>
  <c r="C17" i="2"/>
  <c r="A18" i="2"/>
  <c r="B18" i="2"/>
  <c r="C18" i="2"/>
  <c r="A19" i="2"/>
  <c r="B19" i="2"/>
  <c r="C19" i="2"/>
  <c r="A20" i="2"/>
  <c r="B20" i="2"/>
  <c r="C20" i="2"/>
  <c r="A21" i="2"/>
  <c r="B21" i="2"/>
  <c r="C21" i="2"/>
  <c r="A22" i="2"/>
  <c r="B22" i="2"/>
  <c r="C22" i="2"/>
  <c r="A23" i="2"/>
  <c r="B23" i="2"/>
  <c r="C23" i="2"/>
  <c r="A24" i="2"/>
  <c r="B24" i="2"/>
  <c r="C24" i="2"/>
  <c r="A25" i="2"/>
  <c r="B25" i="2"/>
  <c r="C25" i="2"/>
  <c r="A26" i="2"/>
  <c r="B26" i="2"/>
  <c r="C26" i="2"/>
  <c r="A27" i="2"/>
  <c r="B27" i="2"/>
  <c r="C27" i="2"/>
  <c r="A28" i="2"/>
  <c r="B28" i="2"/>
  <c r="C28" i="2"/>
  <c r="A29" i="2"/>
  <c r="B29" i="2"/>
  <c r="C29" i="2"/>
  <c r="A30" i="2"/>
  <c r="B30" i="2"/>
  <c r="C30" i="2"/>
  <c r="A31" i="2"/>
  <c r="B31" i="2"/>
  <c r="C31" i="2"/>
  <c r="A32" i="2"/>
  <c r="B32" i="2"/>
  <c r="C32" i="2"/>
  <c r="A33" i="2"/>
  <c r="B33" i="2"/>
  <c r="C33" i="2"/>
  <c r="A34" i="2"/>
  <c r="B34" i="2"/>
  <c r="C34" i="2"/>
  <c r="A35" i="2"/>
  <c r="B35" i="2"/>
  <c r="C35" i="2"/>
  <c r="A36" i="2"/>
  <c r="B36" i="2"/>
  <c r="C36" i="2"/>
  <c r="A37" i="2"/>
  <c r="B37" i="2"/>
  <c r="C37" i="2"/>
  <c r="A38" i="2"/>
  <c r="B38" i="2"/>
  <c r="C38" i="2"/>
  <c r="A39" i="2"/>
  <c r="B39" i="2"/>
  <c r="C39" i="2"/>
  <c r="A40" i="2"/>
  <c r="B40" i="2"/>
  <c r="C40" i="2"/>
  <c r="A41" i="2"/>
  <c r="B41" i="2"/>
  <c r="C41" i="2"/>
  <c r="A42" i="2"/>
  <c r="B42" i="2"/>
  <c r="C42" i="2"/>
  <c r="A43" i="2"/>
  <c r="B43" i="2"/>
  <c r="C43" i="2"/>
  <c r="A44" i="2"/>
  <c r="B44" i="2"/>
  <c r="C44" i="2"/>
  <c r="A45" i="2"/>
  <c r="B45" i="2"/>
  <c r="C45" i="2"/>
  <c r="A46" i="2"/>
  <c r="B46" i="2"/>
  <c r="C46" i="2"/>
  <c r="A47" i="2"/>
  <c r="B47" i="2"/>
  <c r="C47" i="2"/>
  <c r="A48" i="2"/>
  <c r="B48" i="2"/>
  <c r="C48" i="2"/>
  <c r="A49" i="2"/>
  <c r="B49" i="2"/>
  <c r="C49" i="2"/>
  <c r="A50" i="2"/>
  <c r="B50" i="2"/>
  <c r="C50" i="2"/>
  <c r="A51" i="2"/>
  <c r="B51" i="2"/>
  <c r="C51" i="2"/>
  <c r="A52" i="2"/>
  <c r="B52" i="2"/>
  <c r="C52" i="2"/>
  <c r="A53" i="2"/>
  <c r="B53" i="2"/>
  <c r="C53" i="2"/>
  <c r="A54" i="2"/>
  <c r="B54" i="2"/>
  <c r="C54" i="2"/>
  <c r="A55" i="2"/>
  <c r="B55" i="2"/>
  <c r="C55" i="2"/>
  <c r="A56" i="2"/>
  <c r="B56" i="2"/>
  <c r="C56" i="2"/>
  <c r="A57" i="2"/>
  <c r="B57" i="2"/>
  <c r="C57" i="2"/>
  <c r="A58" i="2"/>
  <c r="B58" i="2"/>
  <c r="C58" i="2"/>
  <c r="A59" i="2"/>
  <c r="B59" i="2"/>
  <c r="C59" i="2"/>
  <c r="A60" i="2"/>
  <c r="B60" i="2"/>
  <c r="C60" i="2"/>
  <c r="A61" i="2"/>
  <c r="B61" i="2"/>
  <c r="C61" i="2"/>
  <c r="A62" i="2"/>
  <c r="B62" i="2"/>
  <c r="C62" i="2"/>
  <c r="A63" i="2"/>
  <c r="B63" i="2"/>
  <c r="C63" i="2"/>
  <c r="A64" i="2"/>
  <c r="B64" i="2"/>
  <c r="C64" i="2"/>
  <c r="A65" i="2"/>
  <c r="B65" i="2"/>
  <c r="C65" i="2"/>
  <c r="A66" i="2"/>
  <c r="B66" i="2"/>
  <c r="C66" i="2"/>
  <c r="A67" i="2"/>
  <c r="B67" i="2"/>
  <c r="C67" i="2"/>
  <c r="A68" i="2"/>
  <c r="B68" i="2"/>
  <c r="C68" i="2"/>
  <c r="A69" i="2"/>
  <c r="B69" i="2"/>
  <c r="C69" i="2"/>
  <c r="A70" i="2"/>
  <c r="B70" i="2"/>
  <c r="C70" i="2"/>
  <c r="A71" i="2"/>
  <c r="B71" i="2"/>
  <c r="C71" i="2"/>
  <c r="A72" i="2"/>
  <c r="B72" i="2"/>
  <c r="C72" i="2"/>
  <c r="A73" i="2"/>
  <c r="B73" i="2"/>
  <c r="C73" i="2"/>
  <c r="A74" i="2"/>
  <c r="B74" i="2"/>
  <c r="C74" i="2"/>
  <c r="A75" i="2"/>
  <c r="B75" i="2"/>
  <c r="C75" i="2"/>
  <c r="A76" i="2"/>
  <c r="B76" i="2"/>
  <c r="C76" i="2"/>
  <c r="A77" i="2"/>
  <c r="B77" i="2"/>
  <c r="C77" i="2"/>
  <c r="A78" i="2"/>
  <c r="B78" i="2"/>
  <c r="C78" i="2"/>
  <c r="A79" i="2"/>
  <c r="B79" i="2"/>
  <c r="C79" i="2"/>
  <c r="A80" i="2"/>
  <c r="B80" i="2"/>
  <c r="C80" i="2"/>
  <c r="A81" i="2"/>
  <c r="B81" i="2"/>
  <c r="C81" i="2"/>
  <c r="A82" i="2"/>
  <c r="B82" i="2"/>
  <c r="C82" i="2"/>
  <c r="A83" i="2"/>
  <c r="B83" i="2"/>
  <c r="C83" i="2"/>
  <c r="A84" i="2"/>
  <c r="B84" i="2"/>
  <c r="C84" i="2"/>
  <c r="A85" i="2"/>
  <c r="B85" i="2"/>
  <c r="C85" i="2"/>
  <c r="A86" i="2"/>
  <c r="B86" i="2"/>
  <c r="C86" i="2"/>
  <c r="A87" i="2"/>
  <c r="B87" i="2"/>
  <c r="C87" i="2"/>
  <c r="A88" i="2"/>
  <c r="B88" i="2"/>
  <c r="C88" i="2"/>
  <c r="A89" i="2"/>
  <c r="B89" i="2"/>
  <c r="C89" i="2"/>
  <c r="A90" i="2"/>
  <c r="B90" i="2"/>
  <c r="C90" i="2"/>
  <c r="A91" i="2"/>
  <c r="B91" i="2"/>
  <c r="C91" i="2"/>
  <c r="A92" i="2"/>
  <c r="B92" i="2"/>
  <c r="C92" i="2"/>
  <c r="A93" i="2"/>
  <c r="B93" i="2"/>
  <c r="C93" i="2"/>
  <c r="A94" i="2"/>
  <c r="B94" i="2"/>
  <c r="C94" i="2"/>
  <c r="A95" i="2"/>
  <c r="B95" i="2"/>
  <c r="C95" i="2"/>
  <c r="A96" i="2"/>
  <c r="B96" i="2"/>
  <c r="C96" i="2"/>
  <c r="A97" i="2"/>
  <c r="B97" i="2"/>
  <c r="C97" i="2"/>
  <c r="A98" i="2"/>
  <c r="B98" i="2"/>
  <c r="C98" i="2"/>
  <c r="A99" i="2"/>
  <c r="B99" i="2"/>
  <c r="C99" i="2"/>
  <c r="A100" i="2"/>
  <c r="B100" i="2"/>
  <c r="C100" i="2"/>
  <c r="A101" i="2"/>
  <c r="B101" i="2"/>
  <c r="C101" i="2"/>
  <c r="A102" i="2"/>
  <c r="B102" i="2"/>
  <c r="C102" i="2"/>
  <c r="A103" i="2"/>
  <c r="B103" i="2"/>
  <c r="C103" i="2"/>
  <c r="A104" i="2"/>
  <c r="B104" i="2"/>
  <c r="C104" i="2"/>
  <c r="A105" i="2"/>
  <c r="B105" i="2"/>
  <c r="C105" i="2"/>
  <c r="A106" i="2"/>
  <c r="B106" i="2"/>
  <c r="C106" i="2"/>
  <c r="A107" i="2"/>
  <c r="B107" i="2"/>
  <c r="C107" i="2"/>
  <c r="A108" i="2"/>
  <c r="B108" i="2"/>
  <c r="C108" i="2"/>
  <c r="A109" i="2"/>
  <c r="B109" i="2"/>
  <c r="C109" i="2"/>
  <c r="A110" i="2"/>
  <c r="B110" i="2"/>
  <c r="C110" i="2"/>
  <c r="A111" i="2"/>
  <c r="B111" i="2"/>
  <c r="C111" i="2"/>
  <c r="A112" i="2"/>
  <c r="B112" i="2"/>
  <c r="C112" i="2"/>
  <c r="A113" i="2"/>
  <c r="B113" i="2"/>
  <c r="C113" i="2"/>
  <c r="A114" i="2"/>
  <c r="B114" i="2"/>
  <c r="C114" i="2"/>
  <c r="A115" i="2"/>
  <c r="B115" i="2"/>
  <c r="C115" i="2"/>
  <c r="A116" i="2"/>
  <c r="B116" i="2"/>
  <c r="C116" i="2"/>
  <c r="A117" i="2"/>
  <c r="B117" i="2"/>
  <c r="C117" i="2"/>
  <c r="A118" i="2"/>
  <c r="B118" i="2"/>
  <c r="C118" i="2"/>
  <c r="A119" i="2"/>
  <c r="B119" i="2"/>
  <c r="C119" i="2"/>
  <c r="A120" i="2"/>
  <c r="B120" i="2"/>
  <c r="C120" i="2"/>
  <c r="A121" i="2"/>
  <c r="B121" i="2"/>
  <c r="C121" i="2"/>
  <c r="A122" i="2"/>
  <c r="B122" i="2"/>
  <c r="C122" i="2"/>
  <c r="A123" i="2"/>
  <c r="B123" i="2"/>
  <c r="C123" i="2"/>
  <c r="A124" i="2"/>
  <c r="B124" i="2"/>
  <c r="C124" i="2"/>
  <c r="A125" i="2"/>
  <c r="B125" i="2"/>
  <c r="C125" i="2"/>
  <c r="A126" i="2"/>
  <c r="B126" i="2"/>
  <c r="C126" i="2"/>
  <c r="A127" i="2"/>
  <c r="B127" i="2"/>
  <c r="C127" i="2"/>
  <c r="A128" i="2"/>
  <c r="B128" i="2"/>
  <c r="C128" i="2"/>
  <c r="A129" i="2"/>
  <c r="B129" i="2"/>
  <c r="C129" i="2"/>
  <c r="A130" i="2"/>
  <c r="B130" i="2"/>
  <c r="C130" i="2"/>
  <c r="A131" i="2"/>
  <c r="B131" i="2"/>
  <c r="C131" i="2"/>
  <c r="A132" i="2"/>
  <c r="B132" i="2"/>
  <c r="C132" i="2"/>
  <c r="A133" i="2"/>
  <c r="B133" i="2"/>
  <c r="C133" i="2"/>
  <c r="A134" i="2"/>
  <c r="B134" i="2"/>
  <c r="C134" i="2"/>
  <c r="A135" i="2"/>
  <c r="B135" i="2"/>
  <c r="C135" i="2"/>
  <c r="A136" i="2"/>
  <c r="B136" i="2"/>
  <c r="C136" i="2"/>
  <c r="A137" i="2"/>
  <c r="B137" i="2"/>
  <c r="C137" i="2"/>
  <c r="A138" i="2"/>
  <c r="B138" i="2"/>
  <c r="C138" i="2"/>
  <c r="A139" i="2"/>
  <c r="B139" i="2"/>
  <c r="C139" i="2"/>
  <c r="A140" i="2"/>
  <c r="B140" i="2"/>
  <c r="C140" i="2"/>
  <c r="A141" i="2"/>
  <c r="B141" i="2"/>
  <c r="C141" i="2"/>
  <c r="A142" i="2"/>
  <c r="B142" i="2"/>
  <c r="C142" i="2"/>
  <c r="A143" i="2"/>
  <c r="B143" i="2"/>
  <c r="C143" i="2"/>
  <c r="A144" i="2"/>
  <c r="B144" i="2"/>
  <c r="C144" i="2"/>
  <c r="A145" i="2"/>
  <c r="B145" i="2"/>
  <c r="C145" i="2"/>
  <c r="A146" i="2"/>
  <c r="B146" i="2"/>
  <c r="C146" i="2"/>
  <c r="A147" i="2"/>
  <c r="B147" i="2"/>
  <c r="C147" i="2"/>
  <c r="A148" i="2"/>
  <c r="B148" i="2"/>
  <c r="C148" i="2"/>
  <c r="A149" i="2"/>
  <c r="B149" i="2"/>
  <c r="C149" i="2"/>
  <c r="A150" i="2"/>
  <c r="B150" i="2"/>
  <c r="C150" i="2"/>
  <c r="A151" i="2"/>
  <c r="B151" i="2"/>
  <c r="C151" i="2"/>
  <c r="A152" i="2"/>
  <c r="B152" i="2"/>
  <c r="C152" i="2"/>
  <c r="A153" i="2"/>
  <c r="B153" i="2"/>
  <c r="C153" i="2"/>
  <c r="A154" i="2"/>
  <c r="B154" i="2"/>
  <c r="C154" i="2"/>
  <c r="A155" i="2"/>
  <c r="B155" i="2"/>
  <c r="C155" i="2"/>
  <c r="A156" i="2"/>
  <c r="B156" i="2"/>
  <c r="C156" i="2"/>
  <c r="A157" i="2"/>
  <c r="B157" i="2"/>
  <c r="C157" i="2"/>
  <c r="A158" i="2"/>
  <c r="B158" i="2"/>
  <c r="C158" i="2"/>
  <c r="A159" i="2"/>
  <c r="B159" i="2"/>
  <c r="C159" i="2"/>
  <c r="A160" i="2"/>
  <c r="B160" i="2"/>
  <c r="C160" i="2"/>
  <c r="A161" i="2"/>
  <c r="B161" i="2"/>
  <c r="C161" i="2"/>
  <c r="A162" i="2"/>
  <c r="B162" i="2"/>
  <c r="C162" i="2"/>
  <c r="A163" i="2"/>
  <c r="B163" i="2"/>
  <c r="C163" i="2"/>
  <c r="A164" i="2"/>
  <c r="B164" i="2"/>
  <c r="C164" i="2"/>
  <c r="A165" i="2"/>
  <c r="B165" i="2"/>
  <c r="C165" i="2"/>
  <c r="A166" i="2"/>
  <c r="B166" i="2"/>
  <c r="C166" i="2"/>
  <c r="A167" i="2"/>
  <c r="B167" i="2"/>
  <c r="C167" i="2"/>
  <c r="A168" i="2"/>
  <c r="B168" i="2"/>
  <c r="C168" i="2"/>
  <c r="A169" i="2"/>
  <c r="B169" i="2"/>
  <c r="C169" i="2"/>
  <c r="A170" i="2"/>
  <c r="B170" i="2"/>
  <c r="C170" i="2"/>
  <c r="A171" i="2"/>
  <c r="B171" i="2"/>
  <c r="C171" i="2"/>
  <c r="A172" i="2"/>
  <c r="B172" i="2"/>
  <c r="C172" i="2"/>
  <c r="A173" i="2"/>
  <c r="B173" i="2"/>
  <c r="C173" i="2"/>
  <c r="A174" i="2"/>
  <c r="B174" i="2"/>
  <c r="C174" i="2"/>
  <c r="A175" i="2"/>
  <c r="B175" i="2"/>
  <c r="C175" i="2"/>
  <c r="A176" i="2"/>
  <c r="B176" i="2"/>
  <c r="C176" i="2"/>
  <c r="A177" i="2"/>
  <c r="B177" i="2"/>
  <c r="C177" i="2"/>
  <c r="A178" i="2"/>
  <c r="B178" i="2"/>
  <c r="C178" i="2"/>
  <c r="A179" i="2"/>
  <c r="B179" i="2"/>
  <c r="C179" i="2"/>
  <c r="A180" i="2"/>
  <c r="B180" i="2"/>
  <c r="C180" i="2"/>
  <c r="A181" i="2"/>
  <c r="B181" i="2"/>
  <c r="C181" i="2"/>
  <c r="A182" i="2"/>
  <c r="B182" i="2"/>
  <c r="C182" i="2"/>
  <c r="A183" i="2"/>
  <c r="B183" i="2"/>
  <c r="C183" i="2"/>
  <c r="A184" i="2"/>
  <c r="B184" i="2"/>
  <c r="C184" i="2"/>
  <c r="A185" i="2"/>
  <c r="B185" i="2"/>
  <c r="C185" i="2"/>
  <c r="A186" i="2"/>
  <c r="B186" i="2"/>
  <c r="C186" i="2"/>
  <c r="A187" i="2"/>
  <c r="B187" i="2"/>
  <c r="C187" i="2"/>
  <c r="A188" i="2"/>
  <c r="B188" i="2"/>
  <c r="C188" i="2"/>
  <c r="A189" i="2"/>
  <c r="B189" i="2"/>
  <c r="C189" i="2"/>
  <c r="A190" i="2"/>
  <c r="B190" i="2"/>
  <c r="C190" i="2"/>
  <c r="A191" i="2"/>
  <c r="B191" i="2"/>
  <c r="C191" i="2"/>
  <c r="A192" i="2"/>
  <c r="B192" i="2"/>
  <c r="C192" i="2"/>
  <c r="A193" i="2"/>
  <c r="B193" i="2"/>
  <c r="C193" i="2"/>
  <c r="A194" i="2"/>
  <c r="B194" i="2"/>
  <c r="C194" i="2"/>
  <c r="A195" i="2"/>
  <c r="B195" i="2"/>
  <c r="C195" i="2"/>
  <c r="A196" i="2"/>
  <c r="B196" i="2"/>
  <c r="C196" i="2"/>
  <c r="A197" i="2"/>
  <c r="B197" i="2"/>
  <c r="C197" i="2"/>
  <c r="A198" i="2"/>
  <c r="B198" i="2"/>
  <c r="C198" i="2"/>
  <c r="A199" i="2"/>
  <c r="B199" i="2"/>
  <c r="C199" i="2"/>
  <c r="A200" i="2"/>
  <c r="B200" i="2"/>
  <c r="C200" i="2"/>
  <c r="A201" i="2"/>
  <c r="B201" i="2"/>
  <c r="C201" i="2"/>
  <c r="A202" i="2"/>
  <c r="B202" i="2"/>
  <c r="C202" i="2"/>
  <c r="A203" i="2"/>
  <c r="B203" i="2"/>
  <c r="C203" i="2"/>
  <c r="A204" i="2"/>
  <c r="B204" i="2"/>
  <c r="C204" i="2"/>
  <c r="A205" i="2"/>
  <c r="B205" i="2"/>
  <c r="C205" i="2"/>
  <c r="A206" i="2"/>
  <c r="B206" i="2"/>
  <c r="C206" i="2"/>
  <c r="A207" i="2"/>
  <c r="B207" i="2"/>
  <c r="C207" i="2"/>
  <c r="A208" i="2"/>
  <c r="B208" i="2"/>
  <c r="C208" i="2"/>
  <c r="A209" i="2"/>
  <c r="B209" i="2"/>
  <c r="C209" i="2"/>
  <c r="A210" i="2"/>
  <c r="B210" i="2"/>
  <c r="C210" i="2"/>
  <c r="A211" i="2"/>
  <c r="B211" i="2"/>
  <c r="C211" i="2"/>
  <c r="A212" i="2"/>
  <c r="B212" i="2"/>
  <c r="C212" i="2"/>
  <c r="A213" i="2"/>
  <c r="B213" i="2"/>
  <c r="C213" i="2"/>
  <c r="A214" i="2"/>
  <c r="B214" i="2"/>
  <c r="C214" i="2"/>
  <c r="A215" i="2"/>
  <c r="B215" i="2"/>
  <c r="C215" i="2"/>
  <c r="A216" i="2"/>
  <c r="B216" i="2"/>
  <c r="C216" i="2"/>
  <c r="A217" i="2"/>
  <c r="B217" i="2"/>
  <c r="C217" i="2"/>
  <c r="A218" i="2"/>
  <c r="B218" i="2"/>
  <c r="C218" i="2"/>
  <c r="A219" i="2"/>
  <c r="B219" i="2"/>
  <c r="C219" i="2"/>
  <c r="A220" i="2"/>
  <c r="B220" i="2"/>
  <c r="C220" i="2"/>
  <c r="A221" i="2"/>
  <c r="B221" i="2"/>
  <c r="C221" i="2"/>
  <c r="A222" i="2"/>
  <c r="B222" i="2"/>
  <c r="C222" i="2"/>
  <c r="A223" i="2"/>
  <c r="B223" i="2"/>
  <c r="C223" i="2"/>
  <c r="A224" i="2"/>
  <c r="B224" i="2"/>
  <c r="C224" i="2"/>
  <c r="A225" i="2"/>
  <c r="B225" i="2"/>
  <c r="C225" i="2"/>
  <c r="A226" i="2"/>
  <c r="B226" i="2"/>
  <c r="C226" i="2"/>
  <c r="A227" i="2"/>
  <c r="B227" i="2"/>
  <c r="C227" i="2"/>
  <c r="A228" i="2"/>
  <c r="B228" i="2"/>
  <c r="C228" i="2"/>
  <c r="A229" i="2"/>
  <c r="B229" i="2"/>
  <c r="C229" i="2"/>
  <c r="A230" i="2"/>
  <c r="B230" i="2"/>
  <c r="C230" i="2"/>
  <c r="A231" i="2"/>
  <c r="B231" i="2"/>
  <c r="C231" i="2"/>
  <c r="A232" i="2"/>
  <c r="B232" i="2"/>
  <c r="C232" i="2"/>
  <c r="A233" i="2"/>
  <c r="B233" i="2"/>
  <c r="C233" i="2"/>
  <c r="A234" i="2"/>
  <c r="B234" i="2"/>
  <c r="C234" i="2"/>
  <c r="A235" i="2"/>
  <c r="B235" i="2"/>
  <c r="C235" i="2"/>
  <c r="A236" i="2"/>
  <c r="B236" i="2"/>
  <c r="C236" i="2"/>
  <c r="A237" i="2"/>
  <c r="B237" i="2"/>
  <c r="C237" i="2"/>
  <c r="A238" i="2"/>
  <c r="B238" i="2"/>
  <c r="C238" i="2"/>
  <c r="A239" i="2"/>
  <c r="B239" i="2"/>
  <c r="C239" i="2"/>
  <c r="A240" i="2"/>
  <c r="B240" i="2"/>
  <c r="C240" i="2"/>
  <c r="A241" i="2"/>
  <c r="B241" i="2"/>
  <c r="C241" i="2"/>
  <c r="A242" i="2"/>
  <c r="B242" i="2"/>
  <c r="C242" i="2"/>
  <c r="A243" i="2"/>
  <c r="B243" i="2"/>
  <c r="C243" i="2"/>
  <c r="A244" i="2"/>
  <c r="B244" i="2"/>
  <c r="C244" i="2"/>
  <c r="A245" i="2"/>
  <c r="B245" i="2"/>
  <c r="C245" i="2"/>
  <c r="A246" i="2"/>
  <c r="B246" i="2"/>
  <c r="C246" i="2"/>
  <c r="A247" i="2"/>
  <c r="B247" i="2"/>
  <c r="C247" i="2"/>
  <c r="A248" i="2"/>
  <c r="B248" i="2"/>
  <c r="C248" i="2"/>
  <c r="A249" i="2"/>
  <c r="B249" i="2"/>
  <c r="C249" i="2"/>
  <c r="A250" i="2"/>
  <c r="B250" i="2"/>
  <c r="C250" i="2"/>
  <c r="A251" i="2"/>
  <c r="B251" i="2"/>
  <c r="C251" i="2"/>
  <c r="A252" i="2"/>
  <c r="B252" i="2"/>
  <c r="C252" i="2"/>
  <c r="A253" i="2"/>
  <c r="B253" i="2"/>
  <c r="C253" i="2"/>
  <c r="A254" i="2"/>
  <c r="B254" i="2"/>
  <c r="C254" i="2"/>
  <c r="A255" i="2"/>
  <c r="B255" i="2"/>
  <c r="C255" i="2"/>
  <c r="A256" i="2"/>
  <c r="B256" i="2"/>
  <c r="C256" i="2"/>
  <c r="A257" i="2"/>
  <c r="B257" i="2"/>
  <c r="C257" i="2"/>
  <c r="A258" i="2"/>
  <c r="B258" i="2"/>
  <c r="C258" i="2"/>
  <c r="A259" i="2"/>
  <c r="B259" i="2"/>
  <c r="C259" i="2"/>
  <c r="A260" i="2"/>
  <c r="B260" i="2"/>
  <c r="C260" i="2"/>
  <c r="A261" i="2"/>
  <c r="B261" i="2"/>
  <c r="C261" i="2"/>
  <c r="A262" i="2"/>
  <c r="B262" i="2"/>
  <c r="C262" i="2"/>
  <c r="A263" i="2"/>
  <c r="B263" i="2"/>
  <c r="C263" i="2"/>
  <c r="A264" i="2"/>
  <c r="B264" i="2"/>
  <c r="C264" i="2"/>
  <c r="A265" i="2"/>
  <c r="B265" i="2"/>
  <c r="C265" i="2"/>
  <c r="A266" i="2"/>
  <c r="B266" i="2"/>
  <c r="C266" i="2"/>
  <c r="A267" i="2"/>
  <c r="B267" i="2"/>
  <c r="C267" i="2"/>
  <c r="A268" i="2"/>
  <c r="B268" i="2"/>
  <c r="C268" i="2"/>
  <c r="A269" i="2"/>
  <c r="B269" i="2"/>
  <c r="C269" i="2"/>
  <c r="A270" i="2"/>
  <c r="B270" i="2"/>
  <c r="C270" i="2"/>
  <c r="A271" i="2"/>
  <c r="B271" i="2"/>
  <c r="C271" i="2"/>
  <c r="A272" i="2"/>
  <c r="B272" i="2"/>
  <c r="C272" i="2"/>
  <c r="A273" i="2"/>
  <c r="B273" i="2"/>
  <c r="C273" i="2"/>
  <c r="A274" i="2"/>
  <c r="B274" i="2"/>
  <c r="C274" i="2"/>
  <c r="A275" i="2"/>
  <c r="B275" i="2"/>
  <c r="C275" i="2"/>
  <c r="A276" i="2"/>
  <c r="B276" i="2"/>
  <c r="C276" i="2"/>
  <c r="A277" i="2"/>
  <c r="B277" i="2"/>
  <c r="C277" i="2"/>
  <c r="A278" i="2"/>
  <c r="B278" i="2"/>
  <c r="C278" i="2"/>
  <c r="A279" i="2"/>
  <c r="B279" i="2"/>
  <c r="C279" i="2"/>
  <c r="A280" i="2"/>
  <c r="B280" i="2"/>
  <c r="C280" i="2"/>
  <c r="A281" i="2"/>
  <c r="B281" i="2"/>
  <c r="C281" i="2"/>
  <c r="A282" i="2"/>
  <c r="B282" i="2"/>
  <c r="C282" i="2"/>
  <c r="A283" i="2"/>
  <c r="B283" i="2"/>
  <c r="C283" i="2"/>
  <c r="A284" i="2"/>
  <c r="B284" i="2"/>
  <c r="C284" i="2"/>
  <c r="A285" i="2"/>
  <c r="B285" i="2"/>
  <c r="C285" i="2"/>
  <c r="A286" i="2"/>
  <c r="B286" i="2"/>
  <c r="C286" i="2"/>
  <c r="A287" i="2"/>
  <c r="B287" i="2"/>
  <c r="C287" i="2"/>
  <c r="A288" i="2"/>
  <c r="B288" i="2"/>
  <c r="C288" i="2"/>
  <c r="A289" i="2"/>
  <c r="B289" i="2"/>
  <c r="C289" i="2"/>
  <c r="A290" i="2"/>
  <c r="B290" i="2"/>
  <c r="C290" i="2"/>
  <c r="A291" i="2"/>
  <c r="B291" i="2"/>
  <c r="C291" i="2"/>
  <c r="A292" i="2"/>
  <c r="B292" i="2"/>
  <c r="C292" i="2"/>
  <c r="A293" i="2"/>
  <c r="B293" i="2"/>
  <c r="C293" i="2"/>
  <c r="A294" i="2"/>
  <c r="B294" i="2"/>
  <c r="C294" i="2"/>
  <c r="A295" i="2"/>
  <c r="B295" i="2"/>
  <c r="C295" i="2"/>
  <c r="A296" i="2"/>
  <c r="B296" i="2"/>
  <c r="C296" i="2"/>
  <c r="A297" i="2"/>
  <c r="B297" i="2"/>
  <c r="C297" i="2"/>
  <c r="A298" i="2"/>
  <c r="B298" i="2"/>
  <c r="C298" i="2"/>
  <c r="A299" i="2"/>
  <c r="B299" i="2"/>
  <c r="C299" i="2"/>
  <c r="A300" i="2"/>
  <c r="B300" i="2"/>
  <c r="C300" i="2"/>
  <c r="A301" i="2"/>
  <c r="B301" i="2"/>
  <c r="C301" i="2"/>
  <c r="A302" i="2"/>
  <c r="B302" i="2"/>
  <c r="C302" i="2"/>
  <c r="A303" i="2"/>
  <c r="B303" i="2"/>
  <c r="C303" i="2"/>
  <c r="A304" i="2"/>
  <c r="B304" i="2"/>
  <c r="C304" i="2"/>
  <c r="A305" i="2"/>
  <c r="B305" i="2"/>
  <c r="C305" i="2"/>
  <c r="A306" i="2"/>
  <c r="B306" i="2"/>
  <c r="C306" i="2"/>
  <c r="A307" i="2"/>
  <c r="B307" i="2"/>
  <c r="C307" i="2"/>
  <c r="A308" i="2"/>
  <c r="B308" i="2"/>
  <c r="C308" i="2"/>
  <c r="A309" i="2"/>
  <c r="B309" i="2"/>
  <c r="C309" i="2"/>
  <c r="A310" i="2"/>
  <c r="B310" i="2"/>
  <c r="C310" i="2"/>
  <c r="A311" i="2"/>
  <c r="B311" i="2"/>
  <c r="C311" i="2"/>
  <c r="A312" i="2"/>
  <c r="B312" i="2"/>
  <c r="C312" i="2"/>
  <c r="A313" i="2"/>
  <c r="B313" i="2"/>
  <c r="C313" i="2"/>
  <c r="A314" i="2"/>
  <c r="B314" i="2"/>
  <c r="C314" i="2"/>
  <c r="A315" i="2"/>
  <c r="B315" i="2"/>
  <c r="C315" i="2"/>
  <c r="A316" i="2"/>
  <c r="B316" i="2"/>
  <c r="C316" i="2"/>
  <c r="A317" i="2"/>
  <c r="B317" i="2"/>
  <c r="C317" i="2"/>
  <c r="A318" i="2"/>
  <c r="B318" i="2"/>
  <c r="C318" i="2"/>
  <c r="A319" i="2"/>
  <c r="B319" i="2"/>
  <c r="C319" i="2"/>
  <c r="A320" i="2"/>
  <c r="B320" i="2"/>
  <c r="C320" i="2"/>
  <c r="A321" i="2"/>
  <c r="B321" i="2"/>
  <c r="C321" i="2"/>
  <c r="A322" i="2"/>
  <c r="B322" i="2"/>
  <c r="C322" i="2"/>
  <c r="A323" i="2"/>
  <c r="B323" i="2"/>
  <c r="C323" i="2"/>
  <c r="A324" i="2"/>
  <c r="B324" i="2"/>
  <c r="C324" i="2"/>
  <c r="A325" i="2"/>
  <c r="B325" i="2"/>
  <c r="C325" i="2"/>
  <c r="A326" i="2"/>
  <c r="B326" i="2"/>
  <c r="C326" i="2"/>
  <c r="A327" i="2"/>
  <c r="B327" i="2"/>
  <c r="C327" i="2"/>
  <c r="A328" i="2"/>
  <c r="B328" i="2"/>
  <c r="C328" i="2"/>
  <c r="A329" i="2"/>
  <c r="B329" i="2"/>
  <c r="C329" i="2"/>
  <c r="A330" i="2"/>
  <c r="B330" i="2"/>
  <c r="C330" i="2"/>
  <c r="A331" i="2"/>
  <c r="B331" i="2"/>
  <c r="C331" i="2"/>
  <c r="A332" i="2"/>
  <c r="B332" i="2"/>
  <c r="C332" i="2"/>
  <c r="A333" i="2"/>
  <c r="B333" i="2"/>
  <c r="C333" i="2"/>
  <c r="A334" i="2"/>
  <c r="B334" i="2"/>
  <c r="C334" i="2"/>
  <c r="A335" i="2"/>
  <c r="B335" i="2"/>
  <c r="C335" i="2"/>
  <c r="A336" i="2"/>
  <c r="B336" i="2"/>
  <c r="C336" i="2"/>
  <c r="A337" i="2"/>
  <c r="B337" i="2"/>
  <c r="C337" i="2"/>
  <c r="A338" i="2"/>
  <c r="B338" i="2"/>
  <c r="C338" i="2"/>
  <c r="A339" i="2"/>
  <c r="B339" i="2"/>
  <c r="C339" i="2"/>
  <c r="A340" i="2"/>
  <c r="B340" i="2"/>
  <c r="C340" i="2"/>
  <c r="A341" i="2"/>
  <c r="B341" i="2"/>
  <c r="C341" i="2"/>
  <c r="A342" i="2"/>
  <c r="B342" i="2"/>
  <c r="C342" i="2"/>
  <c r="A343" i="2"/>
  <c r="B343" i="2"/>
  <c r="C343" i="2"/>
  <c r="A344" i="2"/>
  <c r="B344" i="2"/>
  <c r="C344" i="2"/>
  <c r="A345" i="2"/>
  <c r="B345" i="2"/>
  <c r="C345" i="2"/>
  <c r="A346" i="2"/>
  <c r="B346" i="2"/>
  <c r="C346" i="2"/>
  <c r="A347" i="2"/>
  <c r="B347" i="2"/>
  <c r="C347" i="2"/>
  <c r="A348" i="2"/>
  <c r="B348" i="2"/>
  <c r="C348" i="2"/>
  <c r="A349" i="2"/>
  <c r="B349" i="2"/>
  <c r="C349" i="2"/>
  <c r="A350" i="2"/>
  <c r="B350" i="2"/>
  <c r="C350" i="2"/>
  <c r="A351" i="2"/>
  <c r="B351" i="2"/>
  <c r="C351" i="2"/>
  <c r="A352" i="2"/>
  <c r="B352" i="2"/>
  <c r="C352" i="2"/>
  <c r="A353" i="2"/>
  <c r="B353" i="2"/>
  <c r="C353" i="2"/>
  <c r="A354" i="2"/>
  <c r="B354" i="2"/>
  <c r="C354" i="2"/>
  <c r="A355" i="2"/>
  <c r="B355" i="2"/>
  <c r="C355" i="2"/>
  <c r="A356" i="2"/>
  <c r="B356" i="2"/>
  <c r="C356" i="2"/>
  <c r="A357" i="2"/>
  <c r="B357" i="2"/>
  <c r="C357" i="2"/>
  <c r="A358" i="2"/>
  <c r="B358" i="2"/>
  <c r="C358" i="2"/>
  <c r="A359" i="2"/>
  <c r="B359" i="2"/>
  <c r="C359" i="2"/>
  <c r="A360" i="2"/>
  <c r="B360" i="2"/>
  <c r="C360" i="2"/>
  <c r="A361" i="2"/>
  <c r="B361" i="2"/>
  <c r="C361" i="2"/>
  <c r="A362" i="2"/>
  <c r="B362" i="2"/>
  <c r="C362" i="2"/>
  <c r="A363" i="2"/>
  <c r="B363" i="2"/>
  <c r="C363" i="2"/>
  <c r="A364" i="2"/>
  <c r="B364" i="2"/>
  <c r="C364" i="2"/>
  <c r="A365" i="2"/>
  <c r="B365" i="2"/>
  <c r="C365" i="2"/>
  <c r="A366" i="2"/>
  <c r="B366" i="2"/>
  <c r="C366" i="2"/>
  <c r="A367" i="2"/>
  <c r="B367" i="2"/>
  <c r="C367" i="2"/>
  <c r="A368" i="2"/>
  <c r="B368" i="2"/>
  <c r="C368" i="2"/>
  <c r="A369" i="2"/>
  <c r="B369" i="2"/>
  <c r="C369" i="2"/>
  <c r="A370" i="2"/>
  <c r="B370" i="2"/>
  <c r="C370" i="2"/>
  <c r="A371" i="2"/>
  <c r="B371" i="2"/>
  <c r="C371" i="2"/>
  <c r="A372" i="2"/>
  <c r="B372" i="2"/>
  <c r="C372" i="2"/>
  <c r="A373" i="2"/>
  <c r="B373" i="2"/>
  <c r="C373" i="2"/>
  <c r="A374" i="2"/>
  <c r="B374" i="2"/>
  <c r="C374" i="2"/>
  <c r="A375" i="2"/>
  <c r="B375" i="2"/>
  <c r="C375" i="2"/>
  <c r="A376" i="2"/>
  <c r="B376" i="2"/>
  <c r="C376" i="2"/>
  <c r="A377" i="2"/>
  <c r="B377" i="2"/>
  <c r="C377" i="2"/>
  <c r="A378" i="2"/>
  <c r="B378" i="2"/>
  <c r="C378" i="2"/>
  <c r="A379" i="2"/>
  <c r="B379" i="2"/>
  <c r="C379" i="2"/>
  <c r="A380" i="2"/>
  <c r="B380" i="2"/>
  <c r="C380" i="2"/>
  <c r="A381" i="2"/>
  <c r="B381" i="2"/>
  <c r="C381" i="2"/>
  <c r="A382" i="2"/>
  <c r="B382" i="2"/>
  <c r="C382" i="2"/>
  <c r="A383" i="2"/>
  <c r="B383" i="2"/>
  <c r="C383" i="2"/>
  <c r="A384" i="2"/>
  <c r="B384" i="2"/>
  <c r="C384" i="2"/>
  <c r="A385" i="2"/>
  <c r="B385" i="2"/>
  <c r="C385" i="2"/>
  <c r="A386" i="2"/>
  <c r="B386" i="2"/>
  <c r="C386" i="2"/>
  <c r="A387" i="2"/>
  <c r="B387" i="2"/>
  <c r="C387" i="2"/>
  <c r="A388" i="2"/>
  <c r="B388" i="2"/>
  <c r="C388" i="2"/>
  <c r="A389" i="2"/>
  <c r="B389" i="2"/>
  <c r="C389" i="2"/>
  <c r="A390" i="2"/>
  <c r="B390" i="2"/>
  <c r="C390" i="2"/>
  <c r="A391" i="2"/>
  <c r="B391" i="2"/>
  <c r="C391" i="2"/>
  <c r="A392" i="2"/>
  <c r="B392" i="2"/>
  <c r="C392" i="2"/>
  <c r="A393" i="2"/>
  <c r="B393" i="2"/>
  <c r="C393" i="2"/>
  <c r="A394" i="2"/>
  <c r="B394" i="2"/>
  <c r="C394" i="2"/>
  <c r="A395" i="2"/>
  <c r="B395" i="2"/>
  <c r="C395" i="2"/>
  <c r="A396" i="2"/>
  <c r="B396" i="2"/>
  <c r="C396" i="2"/>
  <c r="A397" i="2"/>
  <c r="B397" i="2"/>
  <c r="C397" i="2"/>
  <c r="A398" i="2"/>
  <c r="B398" i="2"/>
  <c r="C398" i="2"/>
  <c r="A399" i="2"/>
  <c r="B399" i="2"/>
  <c r="C399" i="2"/>
  <c r="A400" i="2"/>
  <c r="B400" i="2"/>
  <c r="C400" i="2"/>
  <c r="A401" i="2"/>
  <c r="B401" i="2"/>
  <c r="C401" i="2"/>
  <c r="A402" i="2"/>
  <c r="B402" i="2"/>
  <c r="C402" i="2"/>
  <c r="A403" i="2"/>
  <c r="B403" i="2"/>
  <c r="C403" i="2"/>
  <c r="A404" i="2"/>
  <c r="B404" i="2"/>
  <c r="C404" i="2"/>
  <c r="A405" i="2"/>
  <c r="B405" i="2"/>
  <c r="C405" i="2"/>
  <c r="A406" i="2"/>
  <c r="B406" i="2"/>
  <c r="C406" i="2"/>
  <c r="A407" i="2"/>
  <c r="B407" i="2"/>
  <c r="C407" i="2"/>
  <c r="A408" i="2"/>
  <c r="B408" i="2"/>
  <c r="C408" i="2"/>
  <c r="A409" i="2"/>
  <c r="B409" i="2"/>
  <c r="C409" i="2"/>
  <c r="A410" i="2"/>
  <c r="B410" i="2"/>
  <c r="C410" i="2"/>
  <c r="A411" i="2"/>
  <c r="B411" i="2"/>
  <c r="C411" i="2"/>
  <c r="A412" i="2"/>
  <c r="B412" i="2"/>
  <c r="C412" i="2"/>
  <c r="A413" i="2"/>
  <c r="B413" i="2"/>
  <c r="C413" i="2"/>
  <c r="A414" i="2"/>
  <c r="B414" i="2"/>
  <c r="C414" i="2"/>
  <c r="A415" i="2"/>
  <c r="B415" i="2"/>
  <c r="C415" i="2"/>
  <c r="A416" i="2"/>
  <c r="B416" i="2"/>
  <c r="C416" i="2"/>
  <c r="A417" i="2"/>
  <c r="B417" i="2"/>
  <c r="C417" i="2"/>
  <c r="A418" i="2"/>
  <c r="B418" i="2"/>
  <c r="C418" i="2"/>
  <c r="A419" i="2"/>
  <c r="B419" i="2"/>
  <c r="C419" i="2"/>
  <c r="A420" i="2"/>
  <c r="B420" i="2"/>
  <c r="C420" i="2"/>
  <c r="A421" i="2"/>
  <c r="B421" i="2"/>
  <c r="C421" i="2"/>
  <c r="A422" i="2"/>
  <c r="B422" i="2"/>
  <c r="C422" i="2"/>
  <c r="A423" i="2"/>
  <c r="B423" i="2"/>
  <c r="C423" i="2"/>
  <c r="A424" i="2"/>
  <c r="B424" i="2"/>
  <c r="C424" i="2"/>
  <c r="A425" i="2"/>
  <c r="B425" i="2"/>
  <c r="C425" i="2"/>
  <c r="A426" i="2"/>
  <c r="B426" i="2"/>
  <c r="C426" i="2"/>
  <c r="A427" i="2"/>
  <c r="B427" i="2"/>
  <c r="C427" i="2"/>
  <c r="A428" i="2"/>
  <c r="B428" i="2"/>
  <c r="C428" i="2"/>
  <c r="A429" i="2"/>
  <c r="B429" i="2"/>
  <c r="C429" i="2"/>
  <c r="A430" i="2"/>
  <c r="B430" i="2"/>
  <c r="C430" i="2"/>
  <c r="A431" i="2"/>
  <c r="B431" i="2"/>
  <c r="C431" i="2"/>
  <c r="A432" i="2"/>
  <c r="B432" i="2"/>
  <c r="C432" i="2"/>
  <c r="A433" i="2"/>
  <c r="B433" i="2"/>
  <c r="C433" i="2"/>
  <c r="A434" i="2"/>
  <c r="B434" i="2"/>
  <c r="C434" i="2"/>
  <c r="A435" i="2"/>
  <c r="B435" i="2"/>
  <c r="C435" i="2"/>
  <c r="A436" i="2"/>
  <c r="B436" i="2"/>
  <c r="C436" i="2"/>
  <c r="A437" i="2"/>
  <c r="B437" i="2"/>
  <c r="C437" i="2"/>
  <c r="A438" i="2"/>
  <c r="B438" i="2"/>
  <c r="C438" i="2"/>
  <c r="A439" i="2"/>
  <c r="B439" i="2"/>
  <c r="C439" i="2"/>
  <c r="A440" i="2"/>
  <c r="B440" i="2"/>
  <c r="C440" i="2"/>
  <c r="A441" i="2"/>
  <c r="B441" i="2"/>
  <c r="C441" i="2"/>
  <c r="A442" i="2"/>
  <c r="B442" i="2"/>
  <c r="C442" i="2"/>
  <c r="A443" i="2"/>
  <c r="B443" i="2"/>
  <c r="C443" i="2"/>
  <c r="A444" i="2"/>
  <c r="B444" i="2"/>
  <c r="C444" i="2"/>
  <c r="A445" i="2"/>
  <c r="B445" i="2"/>
  <c r="C445" i="2"/>
  <c r="A446" i="2"/>
  <c r="B446" i="2"/>
  <c r="C446" i="2"/>
  <c r="A447" i="2"/>
  <c r="B447" i="2"/>
  <c r="C447" i="2"/>
  <c r="A448" i="2"/>
  <c r="B448" i="2"/>
  <c r="C448" i="2"/>
  <c r="A449" i="2"/>
  <c r="B449" i="2"/>
  <c r="C449" i="2"/>
  <c r="A450" i="2"/>
  <c r="B450" i="2"/>
  <c r="C450" i="2"/>
  <c r="A451" i="2"/>
  <c r="B451" i="2"/>
  <c r="C451" i="2"/>
  <c r="A452" i="2"/>
  <c r="B452" i="2"/>
  <c r="C452" i="2"/>
  <c r="A453" i="2"/>
  <c r="B453" i="2"/>
  <c r="C453" i="2"/>
  <c r="A454" i="2"/>
  <c r="B454" i="2"/>
  <c r="C454" i="2"/>
  <c r="A455" i="2"/>
  <c r="B455" i="2"/>
  <c r="C455" i="2"/>
  <c r="A456" i="2"/>
  <c r="B456" i="2"/>
  <c r="C456" i="2"/>
  <c r="A457" i="2"/>
  <c r="B457" i="2"/>
  <c r="C457" i="2"/>
  <c r="A458" i="2"/>
  <c r="B458" i="2"/>
  <c r="C458" i="2"/>
  <c r="A459" i="2"/>
  <c r="B459" i="2"/>
  <c r="C459" i="2"/>
  <c r="A460" i="2"/>
  <c r="B460" i="2"/>
  <c r="C460" i="2"/>
  <c r="A461" i="2"/>
  <c r="B461" i="2"/>
  <c r="C461" i="2"/>
  <c r="A462" i="2"/>
  <c r="B462" i="2"/>
  <c r="C462" i="2"/>
  <c r="A463" i="2"/>
  <c r="B463" i="2"/>
  <c r="C463" i="2"/>
  <c r="A464" i="2"/>
  <c r="B464" i="2"/>
  <c r="C464" i="2"/>
  <c r="A465" i="2"/>
  <c r="B465" i="2"/>
  <c r="C465" i="2"/>
  <c r="A466" i="2"/>
  <c r="B466" i="2"/>
  <c r="C466" i="2"/>
  <c r="A467" i="2"/>
  <c r="B467" i="2"/>
  <c r="C467" i="2"/>
  <c r="A468" i="2"/>
  <c r="B468" i="2"/>
  <c r="C468" i="2"/>
  <c r="A469" i="2"/>
  <c r="B469" i="2"/>
  <c r="C469" i="2"/>
  <c r="A470" i="2"/>
  <c r="B470" i="2"/>
  <c r="C470" i="2"/>
  <c r="A471" i="2"/>
  <c r="B471" i="2"/>
  <c r="C471" i="2"/>
  <c r="A472" i="2"/>
  <c r="B472" i="2"/>
  <c r="C472" i="2"/>
  <c r="A473" i="2"/>
  <c r="B473" i="2"/>
  <c r="C473" i="2"/>
  <c r="A474" i="2"/>
  <c r="B474" i="2"/>
  <c r="C474" i="2"/>
  <c r="A475" i="2"/>
  <c r="B475" i="2"/>
  <c r="C475" i="2"/>
  <c r="A476" i="2"/>
  <c r="B476" i="2"/>
  <c r="C476" i="2"/>
  <c r="A477" i="2"/>
  <c r="B477" i="2"/>
  <c r="C477" i="2"/>
  <c r="A478" i="2"/>
  <c r="B478" i="2"/>
  <c r="C478" i="2"/>
  <c r="A479" i="2"/>
  <c r="B479" i="2"/>
  <c r="C479" i="2"/>
  <c r="A480" i="2"/>
  <c r="B480" i="2"/>
  <c r="C480" i="2"/>
  <c r="A481" i="2"/>
  <c r="B481" i="2"/>
  <c r="C481" i="2"/>
  <c r="A482" i="2"/>
  <c r="B482" i="2"/>
  <c r="C482" i="2"/>
  <c r="A483" i="2"/>
  <c r="B483" i="2"/>
  <c r="C483" i="2"/>
  <c r="A484" i="2"/>
  <c r="B484" i="2"/>
  <c r="C484" i="2"/>
  <c r="A485" i="2"/>
  <c r="B485" i="2"/>
  <c r="C485" i="2"/>
  <c r="A486" i="2"/>
  <c r="B486" i="2"/>
  <c r="C486" i="2"/>
  <c r="A487" i="2"/>
  <c r="B487" i="2"/>
  <c r="C487" i="2"/>
  <c r="A488" i="2"/>
  <c r="B488" i="2"/>
  <c r="C488" i="2"/>
  <c r="A489" i="2"/>
  <c r="B489" i="2"/>
  <c r="C489" i="2"/>
  <c r="A490" i="2"/>
  <c r="B490" i="2"/>
  <c r="C490" i="2"/>
  <c r="A491" i="2"/>
  <c r="B491" i="2"/>
  <c r="C491" i="2"/>
  <c r="A492" i="2"/>
  <c r="B492" i="2"/>
  <c r="C492" i="2"/>
  <c r="A493" i="2"/>
  <c r="B493" i="2"/>
  <c r="C493" i="2"/>
  <c r="A494" i="2"/>
  <c r="B494" i="2"/>
  <c r="C494" i="2"/>
  <c r="A495" i="2"/>
  <c r="B495" i="2"/>
  <c r="C495" i="2"/>
  <c r="A496" i="2"/>
  <c r="B496" i="2"/>
  <c r="C496" i="2"/>
  <c r="A497" i="2"/>
  <c r="B497" i="2"/>
  <c r="C497" i="2"/>
  <c r="A498" i="2"/>
  <c r="B498" i="2"/>
  <c r="C498" i="2"/>
  <c r="A499" i="2"/>
  <c r="B499" i="2"/>
  <c r="C499" i="2"/>
  <c r="A500" i="2"/>
  <c r="B500" i="2"/>
  <c r="C500" i="2"/>
  <c r="A501" i="2"/>
  <c r="B501" i="2"/>
  <c r="C501" i="2"/>
  <c r="A502" i="2"/>
  <c r="B502" i="2"/>
  <c r="C502" i="2"/>
  <c r="A503" i="2"/>
  <c r="B503" i="2"/>
  <c r="C503" i="2"/>
  <c r="A504" i="2"/>
  <c r="B504" i="2"/>
  <c r="C504" i="2"/>
  <c r="A505" i="2"/>
  <c r="B505" i="2"/>
  <c r="C505" i="2"/>
  <c r="A506" i="2"/>
  <c r="B506" i="2"/>
  <c r="C506" i="2"/>
  <c r="A507" i="2"/>
  <c r="B507" i="2"/>
  <c r="C507" i="2"/>
  <c r="A508" i="2"/>
  <c r="B508" i="2"/>
  <c r="C508" i="2"/>
  <c r="A509" i="2"/>
  <c r="B509" i="2"/>
  <c r="C509" i="2"/>
  <c r="A510" i="2"/>
  <c r="B510" i="2"/>
  <c r="C510" i="2"/>
  <c r="A511" i="2"/>
  <c r="B511" i="2"/>
  <c r="C511" i="2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N55" i="7"/>
  <c r="N56" i="7"/>
  <c r="N57" i="7"/>
  <c r="N58" i="7"/>
  <c r="N59" i="7"/>
  <c r="N60" i="7"/>
  <c r="N61" i="7"/>
  <c r="N62" i="7"/>
  <c r="N63" i="7"/>
  <c r="N64" i="7"/>
  <c r="N65" i="7"/>
  <c r="N66" i="7"/>
  <c r="N67" i="7"/>
  <c r="N68" i="7"/>
  <c r="N69" i="7"/>
  <c r="N70" i="7"/>
  <c r="N71" i="7"/>
  <c r="N72" i="7"/>
  <c r="N73" i="7"/>
  <c r="N74" i="7"/>
  <c r="N75" i="7"/>
  <c r="N76" i="7"/>
  <c r="N77" i="7"/>
  <c r="N78" i="7"/>
  <c r="N79" i="7"/>
  <c r="N80" i="7"/>
  <c r="N81" i="7"/>
  <c r="N82" i="7"/>
  <c r="N83" i="7"/>
  <c r="N84" i="7"/>
  <c r="N85" i="7"/>
  <c r="N86" i="7"/>
  <c r="N87" i="7"/>
  <c r="N88" i="7"/>
  <c r="N89" i="7"/>
  <c r="N90" i="7"/>
  <c r="N91" i="7"/>
  <c r="N92" i="7"/>
  <c r="N93" i="7"/>
  <c r="N94" i="7"/>
  <c r="N95" i="7"/>
  <c r="N96" i="7"/>
  <c r="N97" i="7"/>
  <c r="N98" i="7"/>
  <c r="N99" i="7"/>
  <c r="N100" i="7"/>
  <c r="N101" i="7"/>
  <c r="N102" i="7"/>
  <c r="N103" i="7"/>
  <c r="N104" i="7"/>
  <c r="N105" i="7"/>
  <c r="N106" i="7"/>
  <c r="N107" i="7"/>
  <c r="N108" i="7"/>
  <c r="N109" i="7"/>
  <c r="N110" i="7"/>
  <c r="N111" i="7"/>
  <c r="N112" i="7"/>
  <c r="N113" i="7"/>
  <c r="N114" i="7"/>
  <c r="N115" i="7"/>
  <c r="N116" i="7"/>
  <c r="N117" i="7"/>
  <c r="N118" i="7"/>
  <c r="N119" i="7"/>
  <c r="N120" i="7"/>
  <c r="N121" i="7"/>
  <c r="N122" i="7"/>
  <c r="N123" i="7"/>
  <c r="N124" i="7"/>
  <c r="N125" i="7"/>
  <c r="N126" i="7"/>
  <c r="N127" i="7"/>
  <c r="N128" i="7"/>
  <c r="N129" i="7"/>
  <c r="N130" i="7"/>
  <c r="N131" i="7"/>
  <c r="N132" i="7"/>
  <c r="N133" i="7"/>
  <c r="N134" i="7"/>
  <c r="N135" i="7"/>
  <c r="N136" i="7"/>
  <c r="N137" i="7"/>
  <c r="N138" i="7"/>
  <c r="N139" i="7"/>
  <c r="N140" i="7"/>
  <c r="N141" i="7"/>
  <c r="N142" i="7"/>
  <c r="N143" i="7"/>
  <c r="N144" i="7"/>
  <c r="N145" i="7"/>
  <c r="N146" i="7"/>
  <c r="N147" i="7"/>
  <c r="N148" i="7"/>
  <c r="N149" i="7"/>
  <c r="N150" i="7"/>
  <c r="N151" i="7"/>
  <c r="N152" i="7"/>
  <c r="N153" i="7"/>
  <c r="N154" i="7"/>
  <c r="N155" i="7"/>
  <c r="N156" i="7"/>
  <c r="N157" i="7"/>
  <c r="N158" i="7"/>
  <c r="N159" i="7"/>
  <c r="N160" i="7"/>
  <c r="N161" i="7"/>
  <c r="N162" i="7"/>
  <c r="N163" i="7"/>
  <c r="N164" i="7"/>
  <c r="N165" i="7"/>
  <c r="N166" i="7"/>
  <c r="N167" i="7"/>
  <c r="N168" i="7"/>
  <c r="N169" i="7"/>
  <c r="N170" i="7"/>
  <c r="N171" i="7"/>
  <c r="N172" i="7"/>
  <c r="N173" i="7"/>
  <c r="N174" i="7"/>
  <c r="N175" i="7"/>
  <c r="N176" i="7"/>
  <c r="N177" i="7"/>
  <c r="N178" i="7"/>
  <c r="N179" i="7"/>
  <c r="N180" i="7"/>
  <c r="N181" i="7"/>
  <c r="N182" i="7"/>
  <c r="N183" i="7"/>
  <c r="N184" i="7"/>
  <c r="N185" i="7"/>
  <c r="N186" i="7"/>
  <c r="N187" i="7"/>
  <c r="N188" i="7"/>
  <c r="N189" i="7"/>
  <c r="N190" i="7"/>
  <c r="N191" i="7"/>
  <c r="N192" i="7"/>
  <c r="N193" i="7"/>
  <c r="N194" i="7"/>
  <c r="N195" i="7"/>
  <c r="N196" i="7"/>
  <c r="N197" i="7"/>
  <c r="N198" i="7"/>
  <c r="N199" i="7"/>
  <c r="N200" i="7"/>
  <c r="N201" i="7"/>
  <c r="N202" i="7"/>
  <c r="N203" i="7"/>
  <c r="N204" i="7"/>
  <c r="N205" i="7"/>
  <c r="N206" i="7"/>
  <c r="N207" i="7"/>
  <c r="N208" i="7"/>
  <c r="N209" i="7"/>
  <c r="N210" i="7"/>
  <c r="N211" i="7"/>
  <c r="N212" i="7"/>
  <c r="N213" i="7"/>
  <c r="N214" i="7"/>
  <c r="N215" i="7"/>
  <c r="N216" i="7"/>
  <c r="N217" i="7"/>
  <c r="N218" i="7"/>
  <c r="N219" i="7"/>
  <c r="N220" i="7"/>
  <c r="N221" i="7"/>
  <c r="N222" i="7"/>
  <c r="N223" i="7"/>
  <c r="N224" i="7"/>
  <c r="N225" i="7"/>
  <c r="N226" i="7"/>
  <c r="N227" i="7"/>
  <c r="N228" i="7"/>
  <c r="N229" i="7"/>
  <c r="N230" i="7"/>
  <c r="N231" i="7"/>
  <c r="N232" i="7"/>
  <c r="N233" i="7"/>
  <c r="N234" i="7"/>
  <c r="N235" i="7"/>
  <c r="N236" i="7"/>
  <c r="N237" i="7"/>
  <c r="N238" i="7"/>
  <c r="N239" i="7"/>
  <c r="N240" i="7"/>
  <c r="N241" i="7"/>
  <c r="N242" i="7"/>
  <c r="N243" i="7"/>
  <c r="N244" i="7"/>
  <c r="N245" i="7"/>
  <c r="N246" i="7"/>
  <c r="N247" i="7"/>
  <c r="N248" i="7"/>
  <c r="N249" i="7"/>
  <c r="N250" i="7"/>
  <c r="N251" i="7"/>
  <c r="N252" i="7"/>
  <c r="N253" i="7"/>
  <c r="N254" i="7"/>
  <c r="N255" i="7"/>
  <c r="N256" i="7"/>
  <c r="N257" i="7"/>
  <c r="N258" i="7"/>
  <c r="N259" i="7"/>
  <c r="N260" i="7"/>
  <c r="N261" i="7"/>
  <c r="N262" i="7"/>
  <c r="N263" i="7"/>
  <c r="N264" i="7"/>
  <c r="N265" i="7"/>
  <c r="N266" i="7"/>
  <c r="N267" i="7"/>
  <c r="N268" i="7"/>
  <c r="N269" i="7"/>
  <c r="N270" i="7"/>
  <c r="N271" i="7"/>
  <c r="N272" i="7"/>
  <c r="N273" i="7"/>
  <c r="N274" i="7"/>
  <c r="N275" i="7"/>
  <c r="N276" i="7"/>
  <c r="N277" i="7"/>
  <c r="N278" i="7"/>
  <c r="N279" i="7"/>
  <c r="N280" i="7"/>
  <c r="N281" i="7"/>
  <c r="N282" i="7"/>
  <c r="N283" i="7"/>
  <c r="N284" i="7"/>
  <c r="N285" i="7"/>
  <c r="N286" i="7"/>
  <c r="N287" i="7"/>
  <c r="N288" i="7"/>
  <c r="N289" i="7"/>
  <c r="N290" i="7"/>
  <c r="N291" i="7"/>
  <c r="N292" i="7"/>
  <c r="N293" i="7"/>
  <c r="N294" i="7"/>
  <c r="N295" i="7"/>
  <c r="N296" i="7"/>
  <c r="N297" i="7"/>
  <c r="N298" i="7"/>
  <c r="N299" i="7"/>
  <c r="N300" i="7"/>
  <c r="N301" i="7"/>
  <c r="N302" i="7"/>
  <c r="N303" i="7"/>
  <c r="N304" i="7"/>
  <c r="N305" i="7"/>
  <c r="N306" i="7"/>
  <c r="N307" i="7"/>
  <c r="N308" i="7"/>
  <c r="N309" i="7"/>
  <c r="N310" i="7"/>
  <c r="N311" i="7"/>
  <c r="N312" i="7"/>
  <c r="N313" i="7"/>
  <c r="N314" i="7"/>
  <c r="N315" i="7"/>
  <c r="N316" i="7"/>
  <c r="N317" i="7"/>
  <c r="N318" i="7"/>
  <c r="N319" i="7"/>
  <c r="N320" i="7"/>
  <c r="N321" i="7"/>
  <c r="N322" i="7"/>
  <c r="N323" i="7"/>
  <c r="N324" i="7"/>
  <c r="N325" i="7"/>
  <c r="N326" i="7"/>
  <c r="N327" i="7"/>
  <c r="N328" i="7"/>
  <c r="N329" i="7"/>
  <c r="N330" i="7"/>
  <c r="N331" i="7"/>
  <c r="N332" i="7"/>
  <c r="N333" i="7"/>
  <c r="N334" i="7"/>
  <c r="N335" i="7"/>
  <c r="N336" i="7"/>
  <c r="N337" i="7"/>
  <c r="N338" i="7"/>
  <c r="N339" i="7"/>
  <c r="N340" i="7"/>
  <c r="N341" i="7"/>
  <c r="N342" i="7"/>
  <c r="N343" i="7"/>
  <c r="N344" i="7"/>
  <c r="N345" i="7"/>
  <c r="N346" i="7"/>
  <c r="N347" i="7"/>
  <c r="N348" i="7"/>
  <c r="N349" i="7"/>
  <c r="N350" i="7"/>
  <c r="N351" i="7"/>
  <c r="N352" i="7"/>
  <c r="N353" i="7"/>
  <c r="N354" i="7"/>
  <c r="N355" i="7"/>
  <c r="N356" i="7"/>
  <c r="N357" i="7"/>
  <c r="N358" i="7"/>
  <c r="N359" i="7"/>
  <c r="N360" i="7"/>
  <c r="N361" i="7"/>
  <c r="N362" i="7"/>
  <c r="N363" i="7"/>
  <c r="N364" i="7"/>
  <c r="N365" i="7"/>
  <c r="N366" i="7"/>
  <c r="N367" i="7"/>
  <c r="N368" i="7"/>
  <c r="N369" i="7"/>
  <c r="N370" i="7"/>
  <c r="N371" i="7"/>
  <c r="N372" i="7"/>
  <c r="N373" i="7"/>
  <c r="N374" i="7"/>
  <c r="N375" i="7"/>
  <c r="N376" i="7"/>
  <c r="N377" i="7"/>
  <c r="N378" i="7"/>
  <c r="N379" i="7"/>
  <c r="N380" i="7"/>
  <c r="N381" i="7"/>
  <c r="N382" i="7"/>
  <c r="N383" i="7"/>
  <c r="N384" i="7"/>
  <c r="N385" i="7"/>
  <c r="N386" i="7"/>
  <c r="N387" i="7"/>
  <c r="N388" i="7"/>
  <c r="N389" i="7"/>
  <c r="N390" i="7"/>
  <c r="N391" i="7"/>
  <c r="N392" i="7"/>
  <c r="N393" i="7"/>
  <c r="N394" i="7"/>
  <c r="N395" i="7"/>
  <c r="N396" i="7"/>
  <c r="N397" i="7"/>
  <c r="N398" i="7"/>
  <c r="N399" i="7"/>
  <c r="N400" i="7"/>
  <c r="N401" i="7"/>
  <c r="N402" i="7"/>
  <c r="N403" i="7"/>
  <c r="N404" i="7"/>
  <c r="N405" i="7"/>
  <c r="N406" i="7"/>
  <c r="N407" i="7"/>
  <c r="N408" i="7"/>
  <c r="N409" i="7"/>
  <c r="N410" i="7"/>
  <c r="N411" i="7"/>
  <c r="N412" i="7"/>
  <c r="N413" i="7"/>
  <c r="N414" i="7"/>
  <c r="N415" i="7"/>
  <c r="N416" i="7"/>
  <c r="N417" i="7"/>
  <c r="N418" i="7"/>
  <c r="N419" i="7"/>
  <c r="N420" i="7"/>
  <c r="N421" i="7"/>
  <c r="N422" i="7"/>
  <c r="N423" i="7"/>
  <c r="N424" i="7"/>
  <c r="N425" i="7"/>
  <c r="N426" i="7"/>
  <c r="N427" i="7"/>
  <c r="N428" i="7"/>
  <c r="N429" i="7"/>
  <c r="N430" i="7"/>
  <c r="N431" i="7"/>
  <c r="N432" i="7"/>
  <c r="N433" i="7"/>
  <c r="N434" i="7"/>
  <c r="N435" i="7"/>
  <c r="N436" i="7"/>
  <c r="N437" i="7"/>
  <c r="N438" i="7"/>
  <c r="N439" i="7"/>
  <c r="N440" i="7"/>
  <c r="N441" i="7"/>
  <c r="N442" i="7"/>
  <c r="N443" i="7"/>
  <c r="N444" i="7"/>
  <c r="N445" i="7"/>
  <c r="N446" i="7"/>
  <c r="N447" i="7"/>
  <c r="N448" i="7"/>
  <c r="N449" i="7"/>
  <c r="N450" i="7"/>
  <c r="N451" i="7"/>
  <c r="N452" i="7"/>
  <c r="N453" i="7"/>
  <c r="N454" i="7"/>
  <c r="N455" i="7"/>
  <c r="N456" i="7"/>
  <c r="N457" i="7"/>
  <c r="N458" i="7"/>
  <c r="N459" i="7"/>
  <c r="N460" i="7"/>
  <c r="N461" i="7"/>
  <c r="N462" i="7"/>
  <c r="N463" i="7"/>
  <c r="N464" i="7"/>
  <c r="N465" i="7"/>
  <c r="N466" i="7"/>
  <c r="N467" i="7"/>
  <c r="N468" i="7"/>
  <c r="N469" i="7"/>
  <c r="N470" i="7"/>
  <c r="N471" i="7"/>
  <c r="N472" i="7"/>
  <c r="N473" i="7"/>
  <c r="N474" i="7"/>
  <c r="N475" i="7"/>
  <c r="N476" i="7"/>
  <c r="N477" i="7"/>
  <c r="N478" i="7"/>
  <c r="N479" i="7"/>
  <c r="N480" i="7"/>
  <c r="N481" i="7"/>
  <c r="N482" i="7"/>
  <c r="N483" i="7"/>
  <c r="N484" i="7"/>
  <c r="N485" i="7"/>
  <c r="N486" i="7"/>
  <c r="N487" i="7"/>
  <c r="N488" i="7"/>
  <c r="N489" i="7"/>
  <c r="N490" i="7"/>
  <c r="N491" i="7"/>
  <c r="N492" i="7"/>
  <c r="N493" i="7"/>
  <c r="N494" i="7"/>
  <c r="N495" i="7"/>
  <c r="N496" i="7"/>
  <c r="N497" i="7"/>
  <c r="N498" i="7"/>
  <c r="N499" i="7"/>
  <c r="N500" i="7"/>
  <c r="N501" i="7"/>
  <c r="N502" i="7"/>
  <c r="N503" i="7"/>
  <c r="N504" i="7"/>
  <c r="N505" i="7"/>
  <c r="N506" i="7"/>
  <c r="N507" i="7"/>
  <c r="N508" i="7"/>
  <c r="N509" i="7"/>
  <c r="N510" i="7"/>
  <c r="N511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79" i="7"/>
  <c r="I180" i="7"/>
  <c r="I181" i="7"/>
  <c r="I182" i="7"/>
  <c r="I183" i="7"/>
  <c r="I184" i="7"/>
  <c r="I185" i="7"/>
  <c r="I186" i="7"/>
  <c r="I187" i="7"/>
  <c r="I188" i="7"/>
  <c r="I189" i="7"/>
  <c r="I190" i="7"/>
  <c r="I191" i="7"/>
  <c r="I192" i="7"/>
  <c r="I193" i="7"/>
  <c r="I194" i="7"/>
  <c r="I195" i="7"/>
  <c r="I196" i="7"/>
  <c r="I197" i="7"/>
  <c r="I198" i="7"/>
  <c r="I199" i="7"/>
  <c r="I200" i="7"/>
  <c r="I201" i="7"/>
  <c r="I202" i="7"/>
  <c r="I203" i="7"/>
  <c r="I204" i="7"/>
  <c r="I205" i="7"/>
  <c r="I206" i="7"/>
  <c r="I207" i="7"/>
  <c r="I208" i="7"/>
  <c r="I209" i="7"/>
  <c r="I210" i="7"/>
  <c r="I211" i="7"/>
  <c r="I212" i="7"/>
  <c r="I213" i="7"/>
  <c r="I214" i="7"/>
  <c r="I215" i="7"/>
  <c r="I216" i="7"/>
  <c r="I217" i="7"/>
  <c r="I218" i="7"/>
  <c r="I219" i="7"/>
  <c r="I220" i="7"/>
  <c r="I221" i="7"/>
  <c r="I222" i="7"/>
  <c r="I223" i="7"/>
  <c r="I224" i="7"/>
  <c r="I225" i="7"/>
  <c r="I226" i="7"/>
  <c r="I227" i="7"/>
  <c r="I228" i="7"/>
  <c r="I229" i="7"/>
  <c r="I230" i="7"/>
  <c r="I231" i="7"/>
  <c r="I232" i="7"/>
  <c r="I233" i="7"/>
  <c r="I234" i="7"/>
  <c r="I235" i="7"/>
  <c r="I236" i="7"/>
  <c r="I237" i="7"/>
  <c r="I238" i="7"/>
  <c r="I239" i="7"/>
  <c r="I240" i="7"/>
  <c r="I241" i="7"/>
  <c r="I242" i="7"/>
  <c r="I243" i="7"/>
  <c r="I244" i="7"/>
  <c r="I245" i="7"/>
  <c r="I246" i="7"/>
  <c r="I247" i="7"/>
  <c r="I248" i="7"/>
  <c r="I249" i="7"/>
  <c r="I250" i="7"/>
  <c r="I251" i="7"/>
  <c r="I252" i="7"/>
  <c r="I253" i="7"/>
  <c r="I254" i="7"/>
  <c r="I255" i="7"/>
  <c r="I256" i="7"/>
  <c r="I257" i="7"/>
  <c r="I258" i="7"/>
  <c r="I259" i="7"/>
  <c r="I260" i="7"/>
  <c r="I261" i="7"/>
  <c r="I262" i="7"/>
  <c r="I263" i="7"/>
  <c r="I264" i="7"/>
  <c r="I265" i="7"/>
  <c r="I266" i="7"/>
  <c r="I267" i="7"/>
  <c r="I268" i="7"/>
  <c r="I269" i="7"/>
  <c r="I270" i="7"/>
  <c r="I271" i="7"/>
  <c r="I272" i="7"/>
  <c r="I273" i="7"/>
  <c r="I274" i="7"/>
  <c r="I275" i="7"/>
  <c r="I276" i="7"/>
  <c r="I277" i="7"/>
  <c r="I278" i="7"/>
  <c r="I279" i="7"/>
  <c r="I280" i="7"/>
  <c r="I281" i="7"/>
  <c r="I282" i="7"/>
  <c r="I283" i="7"/>
  <c r="I284" i="7"/>
  <c r="I285" i="7"/>
  <c r="I286" i="7"/>
  <c r="I287" i="7"/>
  <c r="I288" i="7"/>
  <c r="I289" i="7"/>
  <c r="I290" i="7"/>
  <c r="I291" i="7"/>
  <c r="I292" i="7"/>
  <c r="I293" i="7"/>
  <c r="I294" i="7"/>
  <c r="I295" i="7"/>
  <c r="I296" i="7"/>
  <c r="I297" i="7"/>
  <c r="I298" i="7"/>
  <c r="I299" i="7"/>
  <c r="I300" i="7"/>
  <c r="I301" i="7"/>
  <c r="I302" i="7"/>
  <c r="I303" i="7"/>
  <c r="I304" i="7"/>
  <c r="I305" i="7"/>
  <c r="I306" i="7"/>
  <c r="I307" i="7"/>
  <c r="I308" i="7"/>
  <c r="I309" i="7"/>
  <c r="I310" i="7"/>
  <c r="I311" i="7"/>
  <c r="I312" i="7"/>
  <c r="I313" i="7"/>
  <c r="I314" i="7"/>
  <c r="I315" i="7"/>
  <c r="I316" i="7"/>
  <c r="I317" i="7"/>
  <c r="I318" i="7"/>
  <c r="I319" i="7"/>
  <c r="I320" i="7"/>
  <c r="I321" i="7"/>
  <c r="I322" i="7"/>
  <c r="I323" i="7"/>
  <c r="I324" i="7"/>
  <c r="I325" i="7"/>
  <c r="I326" i="7"/>
  <c r="I327" i="7"/>
  <c r="I328" i="7"/>
  <c r="I329" i="7"/>
  <c r="I330" i="7"/>
  <c r="I331" i="7"/>
  <c r="I332" i="7"/>
  <c r="I333" i="7"/>
  <c r="I334" i="7"/>
  <c r="I335" i="7"/>
  <c r="I336" i="7"/>
  <c r="I337" i="7"/>
  <c r="I338" i="7"/>
  <c r="I339" i="7"/>
  <c r="I340" i="7"/>
  <c r="I341" i="7"/>
  <c r="I342" i="7"/>
  <c r="I343" i="7"/>
  <c r="I344" i="7"/>
  <c r="I345" i="7"/>
  <c r="I346" i="7"/>
  <c r="I347" i="7"/>
  <c r="I348" i="7"/>
  <c r="I349" i="7"/>
  <c r="I350" i="7"/>
  <c r="I351" i="7"/>
  <c r="I352" i="7"/>
  <c r="I353" i="7"/>
  <c r="I354" i="7"/>
  <c r="I355" i="7"/>
  <c r="I356" i="7"/>
  <c r="I357" i="7"/>
  <c r="I358" i="7"/>
  <c r="I359" i="7"/>
  <c r="I360" i="7"/>
  <c r="I361" i="7"/>
  <c r="I362" i="7"/>
  <c r="I363" i="7"/>
  <c r="I364" i="7"/>
  <c r="I365" i="7"/>
  <c r="I366" i="7"/>
  <c r="I367" i="7"/>
  <c r="I368" i="7"/>
  <c r="I369" i="7"/>
  <c r="I370" i="7"/>
  <c r="I371" i="7"/>
  <c r="I372" i="7"/>
  <c r="I373" i="7"/>
  <c r="I374" i="7"/>
  <c r="I375" i="7"/>
  <c r="I376" i="7"/>
  <c r="I377" i="7"/>
  <c r="I378" i="7"/>
  <c r="I379" i="7"/>
  <c r="I380" i="7"/>
  <c r="I381" i="7"/>
  <c r="I382" i="7"/>
  <c r="I383" i="7"/>
  <c r="I384" i="7"/>
  <c r="I385" i="7"/>
  <c r="I386" i="7"/>
  <c r="I387" i="7"/>
  <c r="I388" i="7"/>
  <c r="I389" i="7"/>
  <c r="I390" i="7"/>
  <c r="I391" i="7"/>
  <c r="I392" i="7"/>
  <c r="I393" i="7"/>
  <c r="I394" i="7"/>
  <c r="I395" i="7"/>
  <c r="I396" i="7"/>
  <c r="I397" i="7"/>
  <c r="I398" i="7"/>
  <c r="I399" i="7"/>
  <c r="I400" i="7"/>
  <c r="I401" i="7"/>
  <c r="I402" i="7"/>
  <c r="I403" i="7"/>
  <c r="I404" i="7"/>
  <c r="I405" i="7"/>
  <c r="I406" i="7"/>
  <c r="I407" i="7"/>
  <c r="I408" i="7"/>
  <c r="I409" i="7"/>
  <c r="I410" i="7"/>
  <c r="I411" i="7"/>
  <c r="I412" i="7"/>
  <c r="I413" i="7"/>
  <c r="I414" i="7"/>
  <c r="I415" i="7"/>
  <c r="I416" i="7"/>
  <c r="I417" i="7"/>
  <c r="I418" i="7"/>
  <c r="I419" i="7"/>
  <c r="I420" i="7"/>
  <c r="I421" i="7"/>
  <c r="I422" i="7"/>
  <c r="I423" i="7"/>
  <c r="I424" i="7"/>
  <c r="I425" i="7"/>
  <c r="I426" i="7"/>
  <c r="I427" i="7"/>
  <c r="I428" i="7"/>
  <c r="I429" i="7"/>
  <c r="I430" i="7"/>
  <c r="I431" i="7"/>
  <c r="I432" i="7"/>
  <c r="I433" i="7"/>
  <c r="I434" i="7"/>
  <c r="I435" i="7"/>
  <c r="I436" i="7"/>
  <c r="I437" i="7"/>
  <c r="I438" i="7"/>
  <c r="I439" i="7"/>
  <c r="I440" i="7"/>
  <c r="I441" i="7"/>
  <c r="I442" i="7"/>
  <c r="I443" i="7"/>
  <c r="I444" i="7"/>
  <c r="I445" i="7"/>
  <c r="I446" i="7"/>
  <c r="I447" i="7"/>
  <c r="I448" i="7"/>
  <c r="I449" i="7"/>
  <c r="I450" i="7"/>
  <c r="I451" i="7"/>
  <c r="I452" i="7"/>
  <c r="I453" i="7"/>
  <c r="I454" i="7"/>
  <c r="I455" i="7"/>
  <c r="I456" i="7"/>
  <c r="I457" i="7"/>
  <c r="I458" i="7"/>
  <c r="I459" i="7"/>
  <c r="I460" i="7"/>
  <c r="I461" i="7"/>
  <c r="I462" i="7"/>
  <c r="I463" i="7"/>
  <c r="I464" i="7"/>
  <c r="I465" i="7"/>
  <c r="I466" i="7"/>
  <c r="I467" i="7"/>
  <c r="I468" i="7"/>
  <c r="I469" i="7"/>
  <c r="I470" i="7"/>
  <c r="I471" i="7"/>
  <c r="I472" i="7"/>
  <c r="I473" i="7"/>
  <c r="I474" i="7"/>
  <c r="I475" i="7"/>
  <c r="I476" i="7"/>
  <c r="I477" i="7"/>
  <c r="I478" i="7"/>
  <c r="I479" i="7"/>
  <c r="I480" i="7"/>
  <c r="I481" i="7"/>
  <c r="I482" i="7"/>
  <c r="I483" i="7"/>
  <c r="I484" i="7"/>
  <c r="I485" i="7"/>
  <c r="I486" i="7"/>
  <c r="I487" i="7"/>
  <c r="I488" i="7"/>
  <c r="I489" i="7"/>
  <c r="I490" i="7"/>
  <c r="I491" i="7"/>
  <c r="I492" i="7"/>
  <c r="I493" i="7"/>
  <c r="I494" i="7"/>
  <c r="I495" i="7"/>
  <c r="I496" i="7"/>
  <c r="I497" i="7"/>
  <c r="I498" i="7"/>
  <c r="I499" i="7"/>
  <c r="I500" i="7"/>
  <c r="I501" i="7"/>
  <c r="I502" i="7"/>
  <c r="I503" i="7"/>
  <c r="I504" i="7"/>
  <c r="I505" i="7"/>
  <c r="I506" i="7"/>
  <c r="I507" i="7"/>
  <c r="I508" i="7"/>
  <c r="I509" i="7"/>
  <c r="I510" i="7"/>
  <c r="I511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259" i="7"/>
  <c r="E260" i="7"/>
  <c r="E261" i="7"/>
  <c r="E262" i="7"/>
  <c r="E263" i="7"/>
  <c r="E264" i="7"/>
  <c r="E265" i="7"/>
  <c r="E266" i="7"/>
  <c r="E267" i="7"/>
  <c r="E268" i="7"/>
  <c r="E269" i="7"/>
  <c r="E270" i="7"/>
  <c r="E271" i="7"/>
  <c r="E272" i="7"/>
  <c r="E273" i="7"/>
  <c r="E274" i="7"/>
  <c r="E275" i="7"/>
  <c r="E276" i="7"/>
  <c r="E277" i="7"/>
  <c r="E278" i="7"/>
  <c r="E279" i="7"/>
  <c r="E280" i="7"/>
  <c r="E281" i="7"/>
  <c r="E282" i="7"/>
  <c r="E283" i="7"/>
  <c r="E284" i="7"/>
  <c r="E285" i="7"/>
  <c r="E286" i="7"/>
  <c r="E287" i="7"/>
  <c r="E288" i="7"/>
  <c r="E289" i="7"/>
  <c r="E290" i="7"/>
  <c r="E291" i="7"/>
  <c r="E292" i="7"/>
  <c r="E293" i="7"/>
  <c r="E294" i="7"/>
  <c r="E295" i="7"/>
  <c r="E296" i="7"/>
  <c r="E297" i="7"/>
  <c r="E298" i="7"/>
  <c r="E299" i="7"/>
  <c r="E300" i="7"/>
  <c r="E301" i="7"/>
  <c r="E302" i="7"/>
  <c r="E303" i="7"/>
  <c r="E304" i="7"/>
  <c r="E305" i="7"/>
  <c r="E306" i="7"/>
  <c r="E307" i="7"/>
  <c r="E308" i="7"/>
  <c r="E309" i="7"/>
  <c r="E310" i="7"/>
  <c r="E311" i="7"/>
  <c r="E312" i="7"/>
  <c r="E313" i="7"/>
  <c r="E314" i="7"/>
  <c r="E315" i="7"/>
  <c r="E316" i="7"/>
  <c r="E317" i="7"/>
  <c r="E318" i="7"/>
  <c r="E319" i="7"/>
  <c r="E320" i="7"/>
  <c r="E321" i="7"/>
  <c r="E322" i="7"/>
  <c r="E323" i="7"/>
  <c r="E324" i="7"/>
  <c r="E325" i="7"/>
  <c r="E326" i="7"/>
  <c r="E327" i="7"/>
  <c r="E328" i="7"/>
  <c r="E329" i="7"/>
  <c r="E330" i="7"/>
  <c r="E331" i="7"/>
  <c r="E332" i="7"/>
  <c r="E333" i="7"/>
  <c r="E334" i="7"/>
  <c r="E335" i="7"/>
  <c r="E336" i="7"/>
  <c r="E337" i="7"/>
  <c r="E338" i="7"/>
  <c r="E339" i="7"/>
  <c r="E340" i="7"/>
  <c r="E341" i="7"/>
  <c r="E342" i="7"/>
  <c r="E343" i="7"/>
  <c r="E344" i="7"/>
  <c r="E345" i="7"/>
  <c r="E346" i="7"/>
  <c r="E347" i="7"/>
  <c r="E348" i="7"/>
  <c r="E349" i="7"/>
  <c r="E350" i="7"/>
  <c r="E351" i="7"/>
  <c r="E352" i="7"/>
  <c r="E353" i="7"/>
  <c r="E354" i="7"/>
  <c r="E355" i="7"/>
  <c r="E356" i="7"/>
  <c r="E357" i="7"/>
  <c r="E358" i="7"/>
  <c r="E359" i="7"/>
  <c r="E360" i="7"/>
  <c r="E361" i="7"/>
  <c r="E362" i="7"/>
  <c r="E363" i="7"/>
  <c r="E364" i="7"/>
  <c r="E365" i="7"/>
  <c r="E366" i="7"/>
  <c r="E367" i="7"/>
  <c r="E368" i="7"/>
  <c r="E369" i="7"/>
  <c r="E370" i="7"/>
  <c r="E371" i="7"/>
  <c r="E372" i="7"/>
  <c r="E373" i="7"/>
  <c r="E374" i="7"/>
  <c r="E375" i="7"/>
  <c r="E376" i="7"/>
  <c r="E377" i="7"/>
  <c r="E378" i="7"/>
  <c r="E379" i="7"/>
  <c r="E380" i="7"/>
  <c r="E381" i="7"/>
  <c r="E382" i="7"/>
  <c r="E383" i="7"/>
  <c r="E384" i="7"/>
  <c r="E385" i="7"/>
  <c r="E386" i="7"/>
  <c r="E387" i="7"/>
  <c r="E388" i="7"/>
  <c r="E389" i="7"/>
  <c r="E390" i="7"/>
  <c r="E391" i="7"/>
  <c r="E392" i="7"/>
  <c r="E393" i="7"/>
  <c r="E394" i="7"/>
  <c r="E395" i="7"/>
  <c r="E396" i="7"/>
  <c r="E397" i="7"/>
  <c r="E398" i="7"/>
  <c r="E399" i="7"/>
  <c r="E400" i="7"/>
  <c r="E401" i="7"/>
  <c r="E402" i="7"/>
  <c r="E403" i="7"/>
  <c r="E404" i="7"/>
  <c r="E405" i="7"/>
  <c r="E406" i="7"/>
  <c r="E407" i="7"/>
  <c r="E408" i="7"/>
  <c r="E409" i="7"/>
  <c r="E410" i="7"/>
  <c r="E411" i="7"/>
  <c r="E412" i="7"/>
  <c r="E413" i="7"/>
  <c r="E414" i="7"/>
  <c r="E415" i="7"/>
  <c r="E416" i="7"/>
  <c r="E417" i="7"/>
  <c r="E418" i="7"/>
  <c r="E419" i="7"/>
  <c r="E420" i="7"/>
  <c r="E421" i="7"/>
  <c r="E422" i="7"/>
  <c r="E423" i="7"/>
  <c r="E424" i="7"/>
  <c r="E425" i="7"/>
  <c r="E426" i="7"/>
  <c r="E427" i="7"/>
  <c r="E428" i="7"/>
  <c r="E429" i="7"/>
  <c r="E430" i="7"/>
  <c r="E431" i="7"/>
  <c r="E432" i="7"/>
  <c r="E433" i="7"/>
  <c r="E434" i="7"/>
  <c r="E435" i="7"/>
  <c r="E436" i="7"/>
  <c r="E437" i="7"/>
  <c r="E438" i="7"/>
  <c r="E439" i="7"/>
  <c r="E440" i="7"/>
  <c r="E441" i="7"/>
  <c r="E442" i="7"/>
  <c r="E443" i="7"/>
  <c r="E444" i="7"/>
  <c r="E445" i="7"/>
  <c r="E446" i="7"/>
  <c r="E447" i="7"/>
  <c r="E448" i="7"/>
  <c r="E449" i="7"/>
  <c r="E450" i="7"/>
  <c r="E451" i="7"/>
  <c r="E452" i="7"/>
  <c r="E453" i="7"/>
  <c r="E454" i="7"/>
  <c r="E455" i="7"/>
  <c r="E456" i="7"/>
  <c r="E457" i="7"/>
  <c r="E458" i="7"/>
  <c r="E459" i="7"/>
  <c r="E460" i="7"/>
  <c r="E461" i="7"/>
  <c r="E462" i="7"/>
  <c r="E463" i="7"/>
  <c r="E464" i="7"/>
  <c r="E465" i="7"/>
  <c r="E466" i="7"/>
  <c r="E467" i="7"/>
  <c r="E468" i="7"/>
  <c r="E469" i="7"/>
  <c r="E470" i="7"/>
  <c r="E471" i="7"/>
  <c r="E472" i="7"/>
  <c r="E473" i="7"/>
  <c r="E474" i="7"/>
  <c r="E475" i="7"/>
  <c r="E476" i="7"/>
  <c r="E477" i="7"/>
  <c r="E478" i="7"/>
  <c r="E479" i="7"/>
  <c r="E480" i="7"/>
  <c r="E481" i="7"/>
  <c r="E482" i="7"/>
  <c r="E483" i="7"/>
  <c r="E484" i="7"/>
  <c r="E485" i="7"/>
  <c r="E486" i="7"/>
  <c r="E487" i="7"/>
  <c r="E488" i="7"/>
  <c r="E489" i="7"/>
  <c r="E490" i="7"/>
  <c r="E491" i="7"/>
  <c r="E492" i="7"/>
  <c r="E493" i="7"/>
  <c r="E494" i="7"/>
  <c r="E495" i="7"/>
  <c r="E496" i="7"/>
  <c r="E497" i="7"/>
  <c r="E498" i="7"/>
  <c r="E499" i="7"/>
  <c r="E500" i="7"/>
  <c r="E501" i="7"/>
  <c r="E502" i="7"/>
  <c r="E503" i="7"/>
  <c r="E504" i="7"/>
  <c r="E505" i="7"/>
  <c r="E506" i="7"/>
  <c r="E507" i="7"/>
  <c r="E508" i="7"/>
  <c r="E509" i="7"/>
  <c r="E510" i="7"/>
  <c r="E511" i="7"/>
  <c r="Y9" i="2"/>
  <c r="E22" i="4" s="1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C142" i="7"/>
  <c r="C143" i="7"/>
  <c r="C144" i="7"/>
  <c r="C145" i="7"/>
  <c r="C146" i="7"/>
  <c r="C147" i="7"/>
  <c r="C148" i="7"/>
  <c r="C149" i="7"/>
  <c r="C150" i="7"/>
  <c r="C151" i="7"/>
  <c r="C152" i="7"/>
  <c r="C153" i="7"/>
  <c r="C154" i="7"/>
  <c r="C155" i="7"/>
  <c r="C156" i="7"/>
  <c r="C157" i="7"/>
  <c r="C158" i="7"/>
  <c r="C159" i="7"/>
  <c r="C160" i="7"/>
  <c r="C161" i="7"/>
  <c r="C162" i="7"/>
  <c r="C163" i="7"/>
  <c r="C164" i="7"/>
  <c r="C165" i="7"/>
  <c r="C166" i="7"/>
  <c r="C167" i="7"/>
  <c r="C168" i="7"/>
  <c r="C169" i="7"/>
  <c r="C170" i="7"/>
  <c r="C171" i="7"/>
  <c r="C172" i="7"/>
  <c r="C173" i="7"/>
  <c r="C174" i="7"/>
  <c r="C175" i="7"/>
  <c r="C176" i="7"/>
  <c r="C177" i="7"/>
  <c r="C178" i="7"/>
  <c r="C179" i="7"/>
  <c r="C180" i="7"/>
  <c r="C181" i="7"/>
  <c r="C182" i="7"/>
  <c r="C183" i="7"/>
  <c r="C184" i="7"/>
  <c r="C185" i="7"/>
  <c r="C186" i="7"/>
  <c r="C187" i="7"/>
  <c r="C188" i="7"/>
  <c r="C189" i="7"/>
  <c r="C190" i="7"/>
  <c r="C191" i="7"/>
  <c r="C192" i="7"/>
  <c r="C193" i="7"/>
  <c r="C194" i="7"/>
  <c r="C195" i="7"/>
  <c r="C196" i="7"/>
  <c r="C197" i="7"/>
  <c r="C198" i="7"/>
  <c r="C199" i="7"/>
  <c r="C200" i="7"/>
  <c r="C201" i="7"/>
  <c r="C202" i="7"/>
  <c r="C203" i="7"/>
  <c r="C204" i="7"/>
  <c r="C205" i="7"/>
  <c r="C206" i="7"/>
  <c r="C207" i="7"/>
  <c r="C208" i="7"/>
  <c r="C209" i="7"/>
  <c r="C210" i="7"/>
  <c r="C211" i="7"/>
  <c r="C212" i="7"/>
  <c r="C213" i="7"/>
  <c r="C214" i="7"/>
  <c r="C215" i="7"/>
  <c r="C216" i="7"/>
  <c r="C217" i="7"/>
  <c r="C218" i="7"/>
  <c r="C219" i="7"/>
  <c r="C220" i="7"/>
  <c r="C221" i="7"/>
  <c r="C222" i="7"/>
  <c r="C223" i="7"/>
  <c r="C224" i="7"/>
  <c r="C225" i="7"/>
  <c r="C226" i="7"/>
  <c r="C227" i="7"/>
  <c r="C228" i="7"/>
  <c r="C229" i="7"/>
  <c r="C230" i="7"/>
  <c r="C231" i="7"/>
  <c r="C232" i="7"/>
  <c r="C233" i="7"/>
  <c r="C234" i="7"/>
  <c r="C235" i="7"/>
  <c r="C236" i="7"/>
  <c r="C237" i="7"/>
  <c r="C238" i="7"/>
  <c r="C239" i="7"/>
  <c r="C240" i="7"/>
  <c r="C241" i="7"/>
  <c r="C242" i="7"/>
  <c r="C243" i="7"/>
  <c r="C244" i="7"/>
  <c r="C245" i="7"/>
  <c r="C246" i="7"/>
  <c r="C247" i="7"/>
  <c r="C248" i="7"/>
  <c r="C249" i="7"/>
  <c r="C250" i="7"/>
  <c r="C251" i="7"/>
  <c r="C252" i="7"/>
  <c r="C253" i="7"/>
  <c r="C254" i="7"/>
  <c r="C255" i="7"/>
  <c r="C256" i="7"/>
  <c r="C257" i="7"/>
  <c r="C258" i="7"/>
  <c r="C259" i="7"/>
  <c r="C260" i="7"/>
  <c r="C261" i="7"/>
  <c r="C262" i="7"/>
  <c r="C263" i="7"/>
  <c r="C264" i="7"/>
  <c r="C265" i="7"/>
  <c r="C266" i="7"/>
  <c r="C267" i="7"/>
  <c r="C268" i="7"/>
  <c r="C269" i="7"/>
  <c r="C270" i="7"/>
  <c r="C271" i="7"/>
  <c r="C272" i="7"/>
  <c r="C273" i="7"/>
  <c r="C274" i="7"/>
  <c r="C275" i="7"/>
  <c r="C276" i="7"/>
  <c r="C277" i="7"/>
  <c r="C278" i="7"/>
  <c r="C279" i="7"/>
  <c r="C280" i="7"/>
  <c r="C281" i="7"/>
  <c r="C282" i="7"/>
  <c r="C283" i="7"/>
  <c r="C284" i="7"/>
  <c r="C285" i="7"/>
  <c r="C286" i="7"/>
  <c r="C287" i="7"/>
  <c r="C288" i="7"/>
  <c r="C289" i="7"/>
  <c r="C290" i="7"/>
  <c r="C291" i="7"/>
  <c r="C292" i="7"/>
  <c r="C293" i="7"/>
  <c r="C294" i="7"/>
  <c r="C295" i="7"/>
  <c r="C296" i="7"/>
  <c r="C297" i="7"/>
  <c r="C298" i="7"/>
  <c r="C299" i="7"/>
  <c r="C300" i="7"/>
  <c r="C301" i="7"/>
  <c r="C302" i="7"/>
  <c r="C303" i="7"/>
  <c r="C304" i="7"/>
  <c r="C305" i="7"/>
  <c r="C306" i="7"/>
  <c r="C307" i="7"/>
  <c r="C308" i="7"/>
  <c r="C309" i="7"/>
  <c r="C310" i="7"/>
  <c r="C311" i="7"/>
  <c r="C312" i="7"/>
  <c r="C313" i="7"/>
  <c r="C314" i="7"/>
  <c r="C315" i="7"/>
  <c r="C316" i="7"/>
  <c r="C317" i="7"/>
  <c r="C318" i="7"/>
  <c r="C319" i="7"/>
  <c r="C320" i="7"/>
  <c r="C321" i="7"/>
  <c r="C322" i="7"/>
  <c r="C323" i="7"/>
  <c r="C324" i="7"/>
  <c r="C325" i="7"/>
  <c r="C326" i="7"/>
  <c r="C327" i="7"/>
  <c r="C328" i="7"/>
  <c r="C329" i="7"/>
  <c r="C330" i="7"/>
  <c r="C331" i="7"/>
  <c r="C332" i="7"/>
  <c r="C333" i="7"/>
  <c r="C334" i="7"/>
  <c r="C335" i="7"/>
  <c r="C336" i="7"/>
  <c r="C337" i="7"/>
  <c r="C338" i="7"/>
  <c r="C339" i="7"/>
  <c r="C340" i="7"/>
  <c r="C341" i="7"/>
  <c r="C342" i="7"/>
  <c r="C343" i="7"/>
  <c r="C344" i="7"/>
  <c r="C345" i="7"/>
  <c r="C346" i="7"/>
  <c r="C347" i="7"/>
  <c r="C348" i="7"/>
  <c r="C349" i="7"/>
  <c r="C350" i="7"/>
  <c r="C351" i="7"/>
  <c r="C352" i="7"/>
  <c r="C353" i="7"/>
  <c r="C354" i="7"/>
  <c r="C355" i="7"/>
  <c r="C356" i="7"/>
  <c r="C357" i="7"/>
  <c r="C358" i="7"/>
  <c r="C359" i="7"/>
  <c r="C360" i="7"/>
  <c r="C361" i="7"/>
  <c r="C362" i="7"/>
  <c r="C363" i="7"/>
  <c r="C364" i="7"/>
  <c r="C365" i="7"/>
  <c r="C366" i="7"/>
  <c r="C367" i="7"/>
  <c r="C368" i="7"/>
  <c r="C369" i="7"/>
  <c r="C370" i="7"/>
  <c r="C371" i="7"/>
  <c r="C372" i="7"/>
  <c r="C373" i="7"/>
  <c r="C374" i="7"/>
  <c r="C375" i="7"/>
  <c r="C376" i="7"/>
  <c r="C377" i="7"/>
  <c r="C378" i="7"/>
  <c r="C379" i="7"/>
  <c r="C380" i="7"/>
  <c r="C381" i="7"/>
  <c r="C382" i="7"/>
  <c r="C383" i="7"/>
  <c r="C384" i="7"/>
  <c r="C385" i="7"/>
  <c r="C386" i="7"/>
  <c r="C387" i="7"/>
  <c r="C388" i="7"/>
  <c r="C389" i="7"/>
  <c r="C390" i="7"/>
  <c r="C391" i="7"/>
  <c r="C392" i="7"/>
  <c r="C393" i="7"/>
  <c r="C394" i="7"/>
  <c r="C395" i="7"/>
  <c r="C396" i="7"/>
  <c r="C397" i="7"/>
  <c r="C398" i="7"/>
  <c r="C399" i="7"/>
  <c r="C400" i="7"/>
  <c r="C401" i="7"/>
  <c r="C402" i="7"/>
  <c r="C403" i="7"/>
  <c r="C404" i="7"/>
  <c r="C405" i="7"/>
  <c r="C406" i="7"/>
  <c r="C407" i="7"/>
  <c r="C408" i="7"/>
  <c r="C409" i="7"/>
  <c r="C410" i="7"/>
  <c r="C411" i="7"/>
  <c r="C412" i="7"/>
  <c r="C413" i="7"/>
  <c r="C414" i="7"/>
  <c r="C415" i="7"/>
  <c r="C416" i="7"/>
  <c r="C417" i="7"/>
  <c r="C418" i="7"/>
  <c r="C419" i="7"/>
  <c r="C420" i="7"/>
  <c r="C421" i="7"/>
  <c r="C422" i="7"/>
  <c r="C423" i="7"/>
  <c r="C424" i="7"/>
  <c r="C425" i="7"/>
  <c r="C426" i="7"/>
  <c r="C427" i="7"/>
  <c r="C428" i="7"/>
  <c r="C429" i="7"/>
  <c r="C430" i="7"/>
  <c r="C431" i="7"/>
  <c r="C432" i="7"/>
  <c r="C433" i="7"/>
  <c r="C434" i="7"/>
  <c r="C435" i="7"/>
  <c r="C436" i="7"/>
  <c r="C437" i="7"/>
  <c r="C438" i="7"/>
  <c r="C439" i="7"/>
  <c r="C440" i="7"/>
  <c r="C441" i="7"/>
  <c r="C442" i="7"/>
  <c r="C443" i="7"/>
  <c r="C444" i="7"/>
  <c r="C445" i="7"/>
  <c r="C446" i="7"/>
  <c r="C447" i="7"/>
  <c r="C448" i="7"/>
  <c r="C449" i="7"/>
  <c r="C450" i="7"/>
  <c r="C451" i="7"/>
  <c r="C452" i="7"/>
  <c r="C453" i="7"/>
  <c r="C454" i="7"/>
  <c r="C455" i="7"/>
  <c r="C456" i="7"/>
  <c r="C457" i="7"/>
  <c r="C458" i="7"/>
  <c r="C459" i="7"/>
  <c r="C460" i="7"/>
  <c r="C461" i="7"/>
  <c r="C462" i="7"/>
  <c r="C463" i="7"/>
  <c r="C464" i="7"/>
  <c r="C465" i="7"/>
  <c r="C466" i="7"/>
  <c r="C467" i="7"/>
  <c r="C468" i="7"/>
  <c r="C469" i="7"/>
  <c r="C470" i="7"/>
  <c r="C471" i="7"/>
  <c r="C472" i="7"/>
  <c r="C473" i="7"/>
  <c r="C474" i="7"/>
  <c r="C475" i="7"/>
  <c r="C476" i="7"/>
  <c r="C477" i="7"/>
  <c r="C478" i="7"/>
  <c r="C479" i="7"/>
  <c r="C480" i="7"/>
  <c r="C481" i="7"/>
  <c r="C482" i="7"/>
  <c r="C483" i="7"/>
  <c r="C484" i="7"/>
  <c r="C485" i="7"/>
  <c r="C486" i="7"/>
  <c r="C487" i="7"/>
  <c r="C488" i="7"/>
  <c r="C489" i="7"/>
  <c r="C490" i="7"/>
  <c r="C491" i="7"/>
  <c r="C492" i="7"/>
  <c r="C493" i="7"/>
  <c r="C494" i="7"/>
  <c r="C495" i="7"/>
  <c r="C496" i="7"/>
  <c r="C497" i="7"/>
  <c r="C498" i="7"/>
  <c r="C499" i="7"/>
  <c r="C500" i="7"/>
  <c r="C501" i="7"/>
  <c r="C502" i="7"/>
  <c r="C503" i="7"/>
  <c r="C504" i="7"/>
  <c r="C505" i="7"/>
  <c r="C506" i="7"/>
  <c r="C507" i="7"/>
  <c r="C508" i="7"/>
  <c r="C509" i="7"/>
  <c r="C510" i="7"/>
  <c r="C511" i="7"/>
  <c r="B5" i="2"/>
  <c r="B5" i="4" s="1"/>
  <c r="U9" i="2"/>
  <c r="T9" i="2"/>
  <c r="D9" i="7"/>
  <c r="F21" i="4" s="1"/>
  <c r="K11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74" i="7"/>
  <c r="M75" i="7"/>
  <c r="M76" i="7"/>
  <c r="M77" i="7"/>
  <c r="M78" i="7"/>
  <c r="M79" i="7"/>
  <c r="M80" i="7"/>
  <c r="M81" i="7"/>
  <c r="M82" i="7"/>
  <c r="M83" i="7"/>
  <c r="M84" i="7"/>
  <c r="M85" i="7"/>
  <c r="M86" i="7"/>
  <c r="M87" i="7"/>
  <c r="M88" i="7"/>
  <c r="M89" i="7"/>
  <c r="M90" i="7"/>
  <c r="M91" i="7"/>
  <c r="M92" i="7"/>
  <c r="M93" i="7"/>
  <c r="M94" i="7"/>
  <c r="M95" i="7"/>
  <c r="M96" i="7"/>
  <c r="M97" i="7"/>
  <c r="M98" i="7"/>
  <c r="M99" i="7"/>
  <c r="M100" i="7"/>
  <c r="M101" i="7"/>
  <c r="M102" i="7"/>
  <c r="M103" i="7"/>
  <c r="M104" i="7"/>
  <c r="M105" i="7"/>
  <c r="M106" i="7"/>
  <c r="M107" i="7"/>
  <c r="M108" i="7"/>
  <c r="M109" i="7"/>
  <c r="M110" i="7"/>
  <c r="M111" i="7"/>
  <c r="M112" i="7"/>
  <c r="M113" i="7"/>
  <c r="M114" i="7"/>
  <c r="M115" i="7"/>
  <c r="M116" i="7"/>
  <c r="M117" i="7"/>
  <c r="M118" i="7"/>
  <c r="M119" i="7"/>
  <c r="M120" i="7"/>
  <c r="M121" i="7"/>
  <c r="M122" i="7"/>
  <c r="M123" i="7"/>
  <c r="M124" i="7"/>
  <c r="M125" i="7"/>
  <c r="M126" i="7"/>
  <c r="M127" i="7"/>
  <c r="M128" i="7"/>
  <c r="M129" i="7"/>
  <c r="M130" i="7"/>
  <c r="M131" i="7"/>
  <c r="M132" i="7"/>
  <c r="M133" i="7"/>
  <c r="M134" i="7"/>
  <c r="M135" i="7"/>
  <c r="M136" i="7"/>
  <c r="M137" i="7"/>
  <c r="M138" i="7"/>
  <c r="M139" i="7"/>
  <c r="M140" i="7"/>
  <c r="M141" i="7"/>
  <c r="M142" i="7"/>
  <c r="M143" i="7"/>
  <c r="M144" i="7"/>
  <c r="M145" i="7"/>
  <c r="M146" i="7"/>
  <c r="M147" i="7"/>
  <c r="M148" i="7"/>
  <c r="M149" i="7"/>
  <c r="M150" i="7"/>
  <c r="M151" i="7"/>
  <c r="M152" i="7"/>
  <c r="M153" i="7"/>
  <c r="M154" i="7"/>
  <c r="M155" i="7"/>
  <c r="M156" i="7"/>
  <c r="M157" i="7"/>
  <c r="M158" i="7"/>
  <c r="M159" i="7"/>
  <c r="M160" i="7"/>
  <c r="M161" i="7"/>
  <c r="M162" i="7"/>
  <c r="M163" i="7"/>
  <c r="M164" i="7"/>
  <c r="M165" i="7"/>
  <c r="M166" i="7"/>
  <c r="M167" i="7"/>
  <c r="M168" i="7"/>
  <c r="M169" i="7"/>
  <c r="M170" i="7"/>
  <c r="M171" i="7"/>
  <c r="M172" i="7"/>
  <c r="M173" i="7"/>
  <c r="M174" i="7"/>
  <c r="M175" i="7"/>
  <c r="M176" i="7"/>
  <c r="M177" i="7"/>
  <c r="M178" i="7"/>
  <c r="M179" i="7"/>
  <c r="M180" i="7"/>
  <c r="M181" i="7"/>
  <c r="M182" i="7"/>
  <c r="M183" i="7"/>
  <c r="M184" i="7"/>
  <c r="M185" i="7"/>
  <c r="M186" i="7"/>
  <c r="M187" i="7"/>
  <c r="M188" i="7"/>
  <c r="M189" i="7"/>
  <c r="M190" i="7"/>
  <c r="M191" i="7"/>
  <c r="M192" i="7"/>
  <c r="M193" i="7"/>
  <c r="M194" i="7"/>
  <c r="M195" i="7"/>
  <c r="M196" i="7"/>
  <c r="M197" i="7"/>
  <c r="M198" i="7"/>
  <c r="M199" i="7"/>
  <c r="M200" i="7"/>
  <c r="M201" i="7"/>
  <c r="M202" i="7"/>
  <c r="M203" i="7"/>
  <c r="M204" i="7"/>
  <c r="M205" i="7"/>
  <c r="M206" i="7"/>
  <c r="M207" i="7"/>
  <c r="M208" i="7"/>
  <c r="M209" i="7"/>
  <c r="M210" i="7"/>
  <c r="M211" i="7"/>
  <c r="M212" i="7"/>
  <c r="M213" i="7"/>
  <c r="M214" i="7"/>
  <c r="M215" i="7"/>
  <c r="M216" i="7"/>
  <c r="M217" i="7"/>
  <c r="M218" i="7"/>
  <c r="M219" i="7"/>
  <c r="M220" i="7"/>
  <c r="M221" i="7"/>
  <c r="M222" i="7"/>
  <c r="M223" i="7"/>
  <c r="M224" i="7"/>
  <c r="M225" i="7"/>
  <c r="M226" i="7"/>
  <c r="M227" i="7"/>
  <c r="M228" i="7"/>
  <c r="M229" i="7"/>
  <c r="M230" i="7"/>
  <c r="M231" i="7"/>
  <c r="M232" i="7"/>
  <c r="M233" i="7"/>
  <c r="M234" i="7"/>
  <c r="M235" i="7"/>
  <c r="M236" i="7"/>
  <c r="M237" i="7"/>
  <c r="M238" i="7"/>
  <c r="M239" i="7"/>
  <c r="M240" i="7"/>
  <c r="M241" i="7"/>
  <c r="M242" i="7"/>
  <c r="M243" i="7"/>
  <c r="M244" i="7"/>
  <c r="M245" i="7"/>
  <c r="M246" i="7"/>
  <c r="M247" i="7"/>
  <c r="M248" i="7"/>
  <c r="M249" i="7"/>
  <c r="M250" i="7"/>
  <c r="M251" i="7"/>
  <c r="M252" i="7"/>
  <c r="M253" i="7"/>
  <c r="M254" i="7"/>
  <c r="M255" i="7"/>
  <c r="M256" i="7"/>
  <c r="M257" i="7"/>
  <c r="M258" i="7"/>
  <c r="M259" i="7"/>
  <c r="M260" i="7"/>
  <c r="M261" i="7"/>
  <c r="M262" i="7"/>
  <c r="M263" i="7"/>
  <c r="M264" i="7"/>
  <c r="M265" i="7"/>
  <c r="M266" i="7"/>
  <c r="M267" i="7"/>
  <c r="M268" i="7"/>
  <c r="M269" i="7"/>
  <c r="M270" i="7"/>
  <c r="M271" i="7"/>
  <c r="M272" i="7"/>
  <c r="M273" i="7"/>
  <c r="M274" i="7"/>
  <c r="M275" i="7"/>
  <c r="M276" i="7"/>
  <c r="M277" i="7"/>
  <c r="M278" i="7"/>
  <c r="M279" i="7"/>
  <c r="M280" i="7"/>
  <c r="M281" i="7"/>
  <c r="M282" i="7"/>
  <c r="M283" i="7"/>
  <c r="M284" i="7"/>
  <c r="M285" i="7"/>
  <c r="M286" i="7"/>
  <c r="M287" i="7"/>
  <c r="M288" i="7"/>
  <c r="M289" i="7"/>
  <c r="M290" i="7"/>
  <c r="M291" i="7"/>
  <c r="M292" i="7"/>
  <c r="M293" i="7"/>
  <c r="M294" i="7"/>
  <c r="M295" i="7"/>
  <c r="M296" i="7"/>
  <c r="M297" i="7"/>
  <c r="M298" i="7"/>
  <c r="M299" i="7"/>
  <c r="M300" i="7"/>
  <c r="M301" i="7"/>
  <c r="M302" i="7"/>
  <c r="M303" i="7"/>
  <c r="M304" i="7"/>
  <c r="M305" i="7"/>
  <c r="M306" i="7"/>
  <c r="M307" i="7"/>
  <c r="M308" i="7"/>
  <c r="M309" i="7"/>
  <c r="M310" i="7"/>
  <c r="M311" i="7"/>
  <c r="M312" i="7"/>
  <c r="M313" i="7"/>
  <c r="M314" i="7"/>
  <c r="M315" i="7"/>
  <c r="M316" i="7"/>
  <c r="M317" i="7"/>
  <c r="M318" i="7"/>
  <c r="M319" i="7"/>
  <c r="M320" i="7"/>
  <c r="M321" i="7"/>
  <c r="M322" i="7"/>
  <c r="M323" i="7"/>
  <c r="M324" i="7"/>
  <c r="M325" i="7"/>
  <c r="M326" i="7"/>
  <c r="M327" i="7"/>
  <c r="M328" i="7"/>
  <c r="M329" i="7"/>
  <c r="M330" i="7"/>
  <c r="M331" i="7"/>
  <c r="M332" i="7"/>
  <c r="M333" i="7"/>
  <c r="M334" i="7"/>
  <c r="M335" i="7"/>
  <c r="M336" i="7"/>
  <c r="M337" i="7"/>
  <c r="M338" i="7"/>
  <c r="M339" i="7"/>
  <c r="M340" i="7"/>
  <c r="M341" i="7"/>
  <c r="M342" i="7"/>
  <c r="M343" i="7"/>
  <c r="M344" i="7"/>
  <c r="M345" i="7"/>
  <c r="M346" i="7"/>
  <c r="M347" i="7"/>
  <c r="M348" i="7"/>
  <c r="M349" i="7"/>
  <c r="M350" i="7"/>
  <c r="M351" i="7"/>
  <c r="M352" i="7"/>
  <c r="M353" i="7"/>
  <c r="M354" i="7"/>
  <c r="M355" i="7"/>
  <c r="M356" i="7"/>
  <c r="M357" i="7"/>
  <c r="M358" i="7"/>
  <c r="M359" i="7"/>
  <c r="M360" i="7"/>
  <c r="M361" i="7"/>
  <c r="M362" i="7"/>
  <c r="M363" i="7"/>
  <c r="M364" i="7"/>
  <c r="M365" i="7"/>
  <c r="M366" i="7"/>
  <c r="M367" i="7"/>
  <c r="M368" i="7"/>
  <c r="M369" i="7"/>
  <c r="M370" i="7"/>
  <c r="M371" i="7"/>
  <c r="M372" i="7"/>
  <c r="M373" i="7"/>
  <c r="M374" i="7"/>
  <c r="M375" i="7"/>
  <c r="M376" i="7"/>
  <c r="M377" i="7"/>
  <c r="M378" i="7"/>
  <c r="M379" i="7"/>
  <c r="M380" i="7"/>
  <c r="M381" i="7"/>
  <c r="M382" i="7"/>
  <c r="M383" i="7"/>
  <c r="M384" i="7"/>
  <c r="M385" i="7"/>
  <c r="M386" i="7"/>
  <c r="M387" i="7"/>
  <c r="M388" i="7"/>
  <c r="M389" i="7"/>
  <c r="M390" i="7"/>
  <c r="M391" i="7"/>
  <c r="M392" i="7"/>
  <c r="M393" i="7"/>
  <c r="M394" i="7"/>
  <c r="M395" i="7"/>
  <c r="M396" i="7"/>
  <c r="M397" i="7"/>
  <c r="M398" i="7"/>
  <c r="M399" i="7"/>
  <c r="M400" i="7"/>
  <c r="M401" i="7"/>
  <c r="M402" i="7"/>
  <c r="M403" i="7"/>
  <c r="M404" i="7"/>
  <c r="M405" i="7"/>
  <c r="M406" i="7"/>
  <c r="M407" i="7"/>
  <c r="M408" i="7"/>
  <c r="M409" i="7"/>
  <c r="M410" i="7"/>
  <c r="M411" i="7"/>
  <c r="M412" i="7"/>
  <c r="M413" i="7"/>
  <c r="M414" i="7"/>
  <c r="M415" i="7"/>
  <c r="M416" i="7"/>
  <c r="M417" i="7"/>
  <c r="M418" i="7"/>
  <c r="M419" i="7"/>
  <c r="M420" i="7"/>
  <c r="M421" i="7"/>
  <c r="M422" i="7"/>
  <c r="M423" i="7"/>
  <c r="M424" i="7"/>
  <c r="M425" i="7"/>
  <c r="M426" i="7"/>
  <c r="M427" i="7"/>
  <c r="M428" i="7"/>
  <c r="M429" i="7"/>
  <c r="M430" i="7"/>
  <c r="M431" i="7"/>
  <c r="M432" i="7"/>
  <c r="M433" i="7"/>
  <c r="M434" i="7"/>
  <c r="M435" i="7"/>
  <c r="M436" i="7"/>
  <c r="M437" i="7"/>
  <c r="M438" i="7"/>
  <c r="M439" i="7"/>
  <c r="M440" i="7"/>
  <c r="M441" i="7"/>
  <c r="M442" i="7"/>
  <c r="M443" i="7"/>
  <c r="M444" i="7"/>
  <c r="M445" i="7"/>
  <c r="M446" i="7"/>
  <c r="M447" i="7"/>
  <c r="M448" i="7"/>
  <c r="M449" i="7"/>
  <c r="M450" i="7"/>
  <c r="M451" i="7"/>
  <c r="M452" i="7"/>
  <c r="M453" i="7"/>
  <c r="M454" i="7"/>
  <c r="M455" i="7"/>
  <c r="M456" i="7"/>
  <c r="M457" i="7"/>
  <c r="M458" i="7"/>
  <c r="M459" i="7"/>
  <c r="M460" i="7"/>
  <c r="M461" i="7"/>
  <c r="M462" i="7"/>
  <c r="M463" i="7"/>
  <c r="M464" i="7"/>
  <c r="M465" i="7"/>
  <c r="M466" i="7"/>
  <c r="M467" i="7"/>
  <c r="M468" i="7"/>
  <c r="M469" i="7"/>
  <c r="M470" i="7"/>
  <c r="M471" i="7"/>
  <c r="M472" i="7"/>
  <c r="M473" i="7"/>
  <c r="M474" i="7"/>
  <c r="M475" i="7"/>
  <c r="M476" i="7"/>
  <c r="M477" i="7"/>
  <c r="M478" i="7"/>
  <c r="M479" i="7"/>
  <c r="M480" i="7"/>
  <c r="M481" i="7"/>
  <c r="M482" i="7"/>
  <c r="M483" i="7"/>
  <c r="M484" i="7"/>
  <c r="M485" i="7"/>
  <c r="M486" i="7"/>
  <c r="M487" i="7"/>
  <c r="M488" i="7"/>
  <c r="M489" i="7"/>
  <c r="M490" i="7"/>
  <c r="M491" i="7"/>
  <c r="M492" i="7"/>
  <c r="M493" i="7"/>
  <c r="M494" i="7"/>
  <c r="M495" i="7"/>
  <c r="M496" i="7"/>
  <c r="M497" i="7"/>
  <c r="M498" i="7"/>
  <c r="M499" i="7"/>
  <c r="M500" i="7"/>
  <c r="M501" i="7"/>
  <c r="M502" i="7"/>
  <c r="M503" i="7"/>
  <c r="M504" i="7"/>
  <c r="M505" i="7"/>
  <c r="M506" i="7"/>
  <c r="M507" i="7"/>
  <c r="M508" i="7"/>
  <c r="M509" i="7"/>
  <c r="M510" i="7"/>
  <c r="M511" i="7"/>
  <c r="N1" i="7"/>
  <c r="A11" i="7"/>
  <c r="H11" i="7" s="1"/>
  <c r="A12" i="7"/>
  <c r="A13" i="7"/>
  <c r="A14" i="7"/>
  <c r="A15" i="7"/>
  <c r="A16" i="7"/>
  <c r="A17" i="7"/>
  <c r="A18" i="7"/>
  <c r="A19" i="7"/>
  <c r="A20" i="7"/>
  <c r="A21" i="7"/>
  <c r="H21" i="7" s="1"/>
  <c r="A22" i="7"/>
  <c r="A23" i="7"/>
  <c r="A24" i="7"/>
  <c r="A25" i="7"/>
  <c r="A26" i="7"/>
  <c r="A27" i="7"/>
  <c r="H27" i="7" s="1"/>
  <c r="A28" i="7"/>
  <c r="H28" i="7" s="1"/>
  <c r="A29" i="7"/>
  <c r="H29" i="7" s="1"/>
  <c r="A30" i="7"/>
  <c r="A31" i="7"/>
  <c r="A32" i="7"/>
  <c r="A33" i="7"/>
  <c r="H33" i="7" s="1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H53" i="7" s="1"/>
  <c r="A54" i="7"/>
  <c r="A55" i="7"/>
  <c r="A56" i="7"/>
  <c r="A57" i="7"/>
  <c r="A58" i="7"/>
  <c r="A59" i="7"/>
  <c r="H59" i="7" s="1"/>
  <c r="A60" i="7"/>
  <c r="H60" i="7" s="1"/>
  <c r="A61" i="7"/>
  <c r="H61" i="7" s="1"/>
  <c r="A62" i="7"/>
  <c r="A63" i="7"/>
  <c r="A64" i="7"/>
  <c r="A65" i="7"/>
  <c r="A66" i="7"/>
  <c r="A67" i="7"/>
  <c r="A68" i="7"/>
  <c r="A69" i="7"/>
  <c r="H69" i="7" s="1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H85" i="7" s="1"/>
  <c r="A86" i="7"/>
  <c r="A87" i="7"/>
  <c r="H87" i="7" s="1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H101" i="7" s="1"/>
  <c r="A102" i="7"/>
  <c r="A103" i="7"/>
  <c r="H103" i="7" s="1"/>
  <c r="A104" i="7"/>
  <c r="A105" i="7"/>
  <c r="A106" i="7"/>
  <c r="A107" i="7"/>
  <c r="H107" i="7" s="1"/>
  <c r="A108" i="7"/>
  <c r="H108" i="7" s="1"/>
  <c r="A109" i="7"/>
  <c r="H109" i="7" s="1"/>
  <c r="A110" i="7"/>
  <c r="A111" i="7"/>
  <c r="A112" i="7"/>
  <c r="A113" i="7"/>
  <c r="A114" i="7"/>
  <c r="A115" i="7"/>
  <c r="A116" i="7"/>
  <c r="A117" i="7"/>
  <c r="H117" i="7" s="1"/>
  <c r="A118" i="7"/>
  <c r="A119" i="7"/>
  <c r="H119" i="7" s="1"/>
  <c r="A120" i="7"/>
  <c r="A121" i="7"/>
  <c r="A122" i="7"/>
  <c r="A123" i="7"/>
  <c r="H123" i="7" s="1"/>
  <c r="A124" i="7"/>
  <c r="H124" i="7" s="1"/>
  <c r="A125" i="7"/>
  <c r="H125" i="7" s="1"/>
  <c r="A126" i="7"/>
  <c r="A127" i="7"/>
  <c r="A128" i="7"/>
  <c r="A129" i="7"/>
  <c r="A130" i="7"/>
  <c r="A131" i="7"/>
  <c r="A132" i="7"/>
  <c r="A133" i="7"/>
  <c r="H133" i="7" s="1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H149" i="7" s="1"/>
  <c r="A150" i="7"/>
  <c r="A151" i="7"/>
  <c r="H151" i="7" s="1"/>
  <c r="A152" i="7"/>
  <c r="A153" i="7"/>
  <c r="A154" i="7"/>
  <c r="A155" i="7"/>
  <c r="H155" i="7" s="1"/>
  <c r="A156" i="7"/>
  <c r="H156" i="7" s="1"/>
  <c r="A157" i="7"/>
  <c r="A158" i="7"/>
  <c r="A159" i="7"/>
  <c r="A160" i="7"/>
  <c r="A161" i="7"/>
  <c r="A162" i="7"/>
  <c r="A163" i="7"/>
  <c r="A164" i="7"/>
  <c r="A165" i="7"/>
  <c r="H165" i="7" s="1"/>
  <c r="A166" i="7"/>
  <c r="A167" i="7"/>
  <c r="H167" i="7" s="1"/>
  <c r="A168" i="7"/>
  <c r="H168" i="7" s="1"/>
  <c r="A169" i="7"/>
  <c r="A170" i="7"/>
  <c r="A171" i="7"/>
  <c r="H171" i="7" s="1"/>
  <c r="A172" i="7"/>
  <c r="H172" i="7" s="1"/>
  <c r="A173" i="7"/>
  <c r="H173" i="7" s="1"/>
  <c r="A174" i="7"/>
  <c r="H174" i="7" s="1"/>
  <c r="A175" i="7"/>
  <c r="A176" i="7"/>
  <c r="A177" i="7"/>
  <c r="A178" i="7"/>
  <c r="A179" i="7"/>
  <c r="A180" i="7"/>
  <c r="A181" i="7"/>
  <c r="H181" i="7" s="1"/>
  <c r="A182" i="7"/>
  <c r="A183" i="7"/>
  <c r="H183" i="7" s="1"/>
  <c r="A184" i="7"/>
  <c r="H184" i="7" s="1"/>
  <c r="A185" i="7"/>
  <c r="A186" i="7"/>
  <c r="A187" i="7"/>
  <c r="H187" i="7" s="1"/>
  <c r="A188" i="7"/>
  <c r="H188" i="7" s="1"/>
  <c r="A189" i="7"/>
  <c r="H189" i="7" s="1"/>
  <c r="A190" i="7"/>
  <c r="H190" i="7" s="1"/>
  <c r="A191" i="7"/>
  <c r="A192" i="7"/>
  <c r="A193" i="7"/>
  <c r="H193" i="7" s="1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H213" i="7" s="1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H229" i="7" s="1"/>
  <c r="A230" i="7"/>
  <c r="A231" i="7"/>
  <c r="H231" i="7" s="1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H245" i="7" s="1"/>
  <c r="A246" i="7"/>
  <c r="A247" i="7"/>
  <c r="H247" i="7" s="1"/>
  <c r="A248" i="7"/>
  <c r="H248" i="7" s="1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H261" i="7" s="1"/>
  <c r="A262" i="7"/>
  <c r="A263" i="7"/>
  <c r="H263" i="7" s="1"/>
  <c r="A264" i="7"/>
  <c r="H264" i="7" s="1"/>
  <c r="A265" i="7"/>
  <c r="A266" i="7"/>
  <c r="A267" i="7"/>
  <c r="H267" i="7" s="1"/>
  <c r="A268" i="7"/>
  <c r="A269" i="7"/>
  <c r="A270" i="7"/>
  <c r="A271" i="7"/>
  <c r="A272" i="7"/>
  <c r="A273" i="7"/>
  <c r="A274" i="7"/>
  <c r="A275" i="7"/>
  <c r="A276" i="7"/>
  <c r="A277" i="7"/>
  <c r="H277" i="7" s="1"/>
  <c r="A278" i="7"/>
  <c r="A279" i="7"/>
  <c r="H279" i="7" s="1"/>
  <c r="A280" i="7"/>
  <c r="H280" i="7" s="1"/>
  <c r="A281" i="7"/>
  <c r="A282" i="7"/>
  <c r="A283" i="7"/>
  <c r="H283" i="7" s="1"/>
  <c r="A284" i="7"/>
  <c r="H284" i="7" s="1"/>
  <c r="A285" i="7"/>
  <c r="H285" i="7" s="1"/>
  <c r="A286" i="7"/>
  <c r="A287" i="7"/>
  <c r="A288" i="7"/>
  <c r="A289" i="7"/>
  <c r="A290" i="7"/>
  <c r="A291" i="7"/>
  <c r="A292" i="7"/>
  <c r="A293" i="7"/>
  <c r="H293" i="7" s="1"/>
  <c r="A294" i="7"/>
  <c r="A295" i="7"/>
  <c r="H295" i="7" s="1"/>
  <c r="A296" i="7"/>
  <c r="H296" i="7" s="1"/>
  <c r="A297" i="7"/>
  <c r="A298" i="7"/>
  <c r="A299" i="7"/>
  <c r="A300" i="7"/>
  <c r="H300" i="7" s="1"/>
  <c r="A301" i="7"/>
  <c r="H301" i="7" s="1"/>
  <c r="A302" i="7"/>
  <c r="A303" i="7"/>
  <c r="A304" i="7"/>
  <c r="A305" i="7"/>
  <c r="A306" i="7"/>
  <c r="A307" i="7"/>
  <c r="A308" i="7"/>
  <c r="A309" i="7"/>
  <c r="H309" i="7" s="1"/>
  <c r="A310" i="7"/>
  <c r="A311" i="7"/>
  <c r="H311" i="7" s="1"/>
  <c r="A312" i="7"/>
  <c r="H312" i="7" s="1"/>
  <c r="A313" i="7"/>
  <c r="A314" i="7"/>
  <c r="A315" i="7"/>
  <c r="A316" i="7"/>
  <c r="H316" i="7" s="1"/>
  <c r="A317" i="7"/>
  <c r="H317" i="7" s="1"/>
  <c r="A318" i="7"/>
  <c r="A319" i="7"/>
  <c r="A320" i="7"/>
  <c r="A321" i="7"/>
  <c r="H321" i="7" s="1"/>
  <c r="A322" i="7"/>
  <c r="A323" i="7"/>
  <c r="A324" i="7"/>
  <c r="A325" i="7"/>
  <c r="A326" i="7"/>
  <c r="A327" i="7"/>
  <c r="A328" i="7"/>
  <c r="A329" i="7"/>
  <c r="A330" i="7"/>
  <c r="A331" i="7"/>
  <c r="A332" i="7"/>
  <c r="A333" i="7"/>
  <c r="A334" i="7"/>
  <c r="A335" i="7"/>
  <c r="A336" i="7"/>
  <c r="A337" i="7"/>
  <c r="A338" i="7"/>
  <c r="A339" i="7"/>
  <c r="A340" i="7"/>
  <c r="A341" i="7"/>
  <c r="H341" i="7" s="1"/>
  <c r="A342" i="7"/>
  <c r="A343" i="7"/>
  <c r="A344" i="7"/>
  <c r="A345" i="7"/>
  <c r="A346" i="7"/>
  <c r="A347" i="7"/>
  <c r="A348" i="7"/>
  <c r="A349" i="7"/>
  <c r="A350" i="7"/>
  <c r="A351" i="7"/>
  <c r="A352" i="7"/>
  <c r="A353" i="7"/>
  <c r="A354" i="7"/>
  <c r="A355" i="7"/>
  <c r="A356" i="7"/>
  <c r="A357" i="7"/>
  <c r="H357" i="7" s="1"/>
  <c r="A358" i="7"/>
  <c r="A359" i="7"/>
  <c r="H359" i="7" s="1"/>
  <c r="A360" i="7"/>
  <c r="A361" i="7"/>
  <c r="A362" i="7"/>
  <c r="A363" i="7"/>
  <c r="A364" i="7"/>
  <c r="A365" i="7"/>
  <c r="A366" i="7"/>
  <c r="A367" i="7"/>
  <c r="A368" i="7"/>
  <c r="A369" i="7"/>
  <c r="A370" i="7"/>
  <c r="A371" i="7"/>
  <c r="A372" i="7"/>
  <c r="A373" i="7"/>
  <c r="H373" i="7" s="1"/>
  <c r="A374" i="7"/>
  <c r="A375" i="7"/>
  <c r="H375" i="7" s="1"/>
  <c r="A376" i="7"/>
  <c r="H376" i="7" s="1"/>
  <c r="A377" i="7"/>
  <c r="A378" i="7"/>
  <c r="A379" i="7"/>
  <c r="A380" i="7"/>
  <c r="A381" i="7"/>
  <c r="A382" i="7"/>
  <c r="A383" i="7"/>
  <c r="A384" i="7"/>
  <c r="A385" i="7"/>
  <c r="A386" i="7"/>
  <c r="A387" i="7"/>
  <c r="A388" i="7"/>
  <c r="A389" i="7"/>
  <c r="H389" i="7" s="1"/>
  <c r="A390" i="7"/>
  <c r="A391" i="7"/>
  <c r="H391" i="7" s="1"/>
  <c r="A392" i="7"/>
  <c r="H392" i="7" s="1"/>
  <c r="A393" i="7"/>
  <c r="A394" i="7"/>
  <c r="A395" i="7"/>
  <c r="A396" i="7"/>
  <c r="A397" i="7"/>
  <c r="A398" i="7"/>
  <c r="A399" i="7"/>
  <c r="A400" i="7"/>
  <c r="A401" i="7"/>
  <c r="A402" i="7"/>
  <c r="A403" i="7"/>
  <c r="A404" i="7"/>
  <c r="A405" i="7"/>
  <c r="H405" i="7" s="1"/>
  <c r="A406" i="7"/>
  <c r="A407" i="7"/>
  <c r="H407" i="7" s="1"/>
  <c r="A408" i="7"/>
  <c r="H408" i="7" s="1"/>
  <c r="A409" i="7"/>
  <c r="A410" i="7"/>
  <c r="A411" i="7"/>
  <c r="A412" i="7"/>
  <c r="A413" i="7"/>
  <c r="A414" i="7"/>
  <c r="A415" i="7"/>
  <c r="A416" i="7"/>
  <c r="A417" i="7"/>
  <c r="A418" i="7"/>
  <c r="A419" i="7"/>
  <c r="A420" i="7"/>
  <c r="A421" i="7"/>
  <c r="H421" i="7" s="1"/>
  <c r="A422" i="7"/>
  <c r="A423" i="7"/>
  <c r="H423" i="7" s="1"/>
  <c r="A424" i="7"/>
  <c r="H424" i="7" s="1"/>
  <c r="A425" i="7"/>
  <c r="A426" i="7"/>
  <c r="A427" i="7"/>
  <c r="A428" i="7"/>
  <c r="A429" i="7"/>
  <c r="A430" i="7"/>
  <c r="A431" i="7"/>
  <c r="A432" i="7"/>
  <c r="A433" i="7"/>
  <c r="A434" i="7"/>
  <c r="A435" i="7"/>
  <c r="A436" i="7"/>
  <c r="A437" i="7"/>
  <c r="H437" i="7" s="1"/>
  <c r="A438" i="7"/>
  <c r="A439" i="7"/>
  <c r="H439" i="7" s="1"/>
  <c r="A440" i="7"/>
  <c r="H440" i="7" s="1"/>
  <c r="A441" i="7"/>
  <c r="A442" i="7"/>
  <c r="A443" i="7"/>
  <c r="A444" i="7"/>
  <c r="A445" i="7"/>
  <c r="A446" i="7"/>
  <c r="A447" i="7"/>
  <c r="A448" i="7"/>
  <c r="A449" i="7"/>
  <c r="A450" i="7"/>
  <c r="A451" i="7"/>
  <c r="A452" i="7"/>
  <c r="A453" i="7"/>
  <c r="H453" i="7" s="1"/>
  <c r="A454" i="7"/>
  <c r="A455" i="7"/>
  <c r="H455" i="7" s="1"/>
  <c r="A456" i="7"/>
  <c r="H456" i="7" s="1"/>
  <c r="A457" i="7"/>
  <c r="A458" i="7"/>
  <c r="A459" i="7"/>
  <c r="A460" i="7"/>
  <c r="A461" i="7"/>
  <c r="A462" i="7"/>
  <c r="A463" i="7"/>
  <c r="A464" i="7"/>
  <c r="A465" i="7"/>
  <c r="A466" i="7"/>
  <c r="A467" i="7"/>
  <c r="A468" i="7"/>
  <c r="A469" i="7"/>
  <c r="H469" i="7" s="1"/>
  <c r="A470" i="7"/>
  <c r="A471" i="7"/>
  <c r="H471" i="7" s="1"/>
  <c r="A472" i="7"/>
  <c r="H472" i="7" s="1"/>
  <c r="A473" i="7"/>
  <c r="A474" i="7"/>
  <c r="A475" i="7"/>
  <c r="A476" i="7"/>
  <c r="A477" i="7"/>
  <c r="A478" i="7"/>
  <c r="A479" i="7"/>
  <c r="A480" i="7"/>
  <c r="A481" i="7"/>
  <c r="A482" i="7"/>
  <c r="A483" i="7"/>
  <c r="A484" i="7"/>
  <c r="A485" i="7"/>
  <c r="H485" i="7" s="1"/>
  <c r="A486" i="7"/>
  <c r="A487" i="7"/>
  <c r="H487" i="7" s="1"/>
  <c r="A488" i="7"/>
  <c r="H488" i="7" s="1"/>
  <c r="A489" i="7"/>
  <c r="A490" i="7"/>
  <c r="A491" i="7"/>
  <c r="A492" i="7"/>
  <c r="A493" i="7"/>
  <c r="A494" i="7"/>
  <c r="A495" i="7"/>
  <c r="A496" i="7"/>
  <c r="A497" i="7"/>
  <c r="A498" i="7"/>
  <c r="A499" i="7"/>
  <c r="A500" i="7"/>
  <c r="A501" i="7"/>
  <c r="H501" i="7" s="1"/>
  <c r="A502" i="7"/>
  <c r="A503" i="7"/>
  <c r="H503" i="7" s="1"/>
  <c r="A504" i="7"/>
  <c r="H504" i="7" s="1"/>
  <c r="A505" i="7"/>
  <c r="A506" i="7"/>
  <c r="A507" i="7"/>
  <c r="A508" i="7"/>
  <c r="A509" i="7"/>
  <c r="A510" i="7"/>
  <c r="A511" i="7"/>
  <c r="G9" i="7"/>
  <c r="F24" i="4" s="1"/>
  <c r="F9" i="7"/>
  <c r="F23" i="4" s="1"/>
  <c r="M4" i="7"/>
  <c r="M3" i="7"/>
  <c r="F3" i="7"/>
  <c r="C2" i="7"/>
  <c r="C1" i="7"/>
  <c r="O9" i="2"/>
  <c r="T512" i="2"/>
  <c r="S512" i="2"/>
  <c r="I512" i="2"/>
  <c r="J512" i="2" s="1"/>
  <c r="E512" i="2"/>
  <c r="S510" i="1"/>
  <c r="B4" i="4"/>
  <c r="B3" i="2"/>
  <c r="B2" i="2"/>
  <c r="B3" i="4" s="1"/>
  <c r="G2" i="2"/>
  <c r="E4" i="4" s="1"/>
  <c r="I478" i="2" l="1"/>
  <c r="I455" i="2"/>
  <c r="I183" i="2"/>
  <c r="I510" i="2"/>
  <c r="I382" i="2"/>
  <c r="I318" i="2"/>
  <c r="I222" i="2"/>
  <c r="I94" i="2"/>
  <c r="I423" i="2"/>
  <c r="I327" i="2"/>
  <c r="I295" i="2"/>
  <c r="I263" i="2"/>
  <c r="I167" i="2"/>
  <c r="I37" i="2"/>
  <c r="I201" i="2"/>
  <c r="I185" i="2"/>
  <c r="I441" i="2"/>
  <c r="I425" i="2"/>
  <c r="I169" i="2"/>
  <c r="I137" i="2"/>
  <c r="I105" i="2"/>
  <c r="I345" i="2"/>
  <c r="I393" i="2"/>
  <c r="I89" i="2"/>
  <c r="I73" i="2"/>
  <c r="I313" i="2"/>
  <c r="I57" i="2"/>
  <c r="I153" i="2"/>
  <c r="I297" i="2"/>
  <c r="I41" i="2"/>
  <c r="I129" i="2"/>
  <c r="I97" i="2"/>
  <c r="I303" i="2"/>
  <c r="I65" i="2"/>
  <c r="I415" i="2"/>
  <c r="I33" i="2"/>
  <c r="I401" i="2"/>
  <c r="I353" i="2"/>
  <c r="I440" i="2"/>
  <c r="I184" i="2"/>
  <c r="I88" i="2"/>
  <c r="I312" i="2"/>
  <c r="I72" i="2"/>
  <c r="I168" i="2"/>
  <c r="I408" i="2"/>
  <c r="I296" i="2"/>
  <c r="I56" i="2"/>
  <c r="I152" i="2"/>
  <c r="I392" i="2"/>
  <c r="I264" i="2"/>
  <c r="I40" i="2"/>
  <c r="I136" i="2"/>
  <c r="I360" i="2"/>
  <c r="I248" i="2"/>
  <c r="I504" i="2"/>
  <c r="I232" i="2"/>
  <c r="I120" i="2"/>
  <c r="I472" i="2"/>
  <c r="I216" i="2"/>
  <c r="I104" i="2"/>
  <c r="I456" i="2"/>
  <c r="I344" i="2"/>
  <c r="I328" i="2"/>
  <c r="I200" i="2"/>
  <c r="I439" i="2"/>
  <c r="I343" i="2"/>
  <c r="I151" i="2"/>
  <c r="I231" i="2"/>
  <c r="I71" i="2"/>
  <c r="I135" i="2"/>
  <c r="I215" i="2"/>
  <c r="I407" i="2"/>
  <c r="I55" i="2"/>
  <c r="I311" i="2"/>
  <c r="I119" i="2"/>
  <c r="I199" i="2"/>
  <c r="I39" i="2"/>
  <c r="I503" i="2"/>
  <c r="I103" i="2"/>
  <c r="I359" i="2"/>
  <c r="I279" i="2"/>
  <c r="I87" i="2"/>
  <c r="I247" i="2"/>
  <c r="I254" i="2"/>
  <c r="I174" i="2"/>
  <c r="I110" i="2"/>
  <c r="I238" i="2"/>
  <c r="I46" i="2"/>
  <c r="I487" i="2"/>
  <c r="I158" i="2"/>
  <c r="I375" i="2"/>
  <c r="I302" i="2"/>
  <c r="I471" i="2"/>
  <c r="I206" i="2"/>
  <c r="I142" i="2"/>
  <c r="I30" i="2"/>
  <c r="I78" i="2"/>
  <c r="I350" i="2"/>
  <c r="I286" i="2"/>
  <c r="I270" i="2"/>
  <c r="I190" i="2"/>
  <c r="I14" i="2"/>
  <c r="I126" i="2"/>
  <c r="I62" i="2"/>
  <c r="I364" i="2"/>
  <c r="I300" i="2"/>
  <c r="I92" i="2"/>
  <c r="I428" i="2"/>
  <c r="I284" i="2"/>
  <c r="I412" i="2"/>
  <c r="I268" i="2"/>
  <c r="I294" i="2"/>
  <c r="I342" i="2"/>
  <c r="I406" i="2"/>
  <c r="I470" i="2"/>
  <c r="I454" i="2"/>
  <c r="I262" i="2"/>
  <c r="I112" i="2"/>
  <c r="I16" i="2"/>
  <c r="I426" i="2"/>
  <c r="I102" i="2"/>
  <c r="I48" i="2"/>
  <c r="I207" i="2"/>
  <c r="I159" i="2"/>
  <c r="I74" i="2"/>
  <c r="I479" i="2"/>
  <c r="I111" i="2"/>
  <c r="I351" i="2"/>
  <c r="I31" i="2"/>
  <c r="I255" i="2"/>
  <c r="I457" i="2"/>
  <c r="I298" i="2"/>
  <c r="I191" i="2"/>
  <c r="I143" i="2"/>
  <c r="I63" i="2"/>
  <c r="I463" i="2"/>
  <c r="I399" i="2"/>
  <c r="I239" i="2"/>
  <c r="I95" i="2"/>
  <c r="I509" i="2"/>
  <c r="I447" i="2"/>
  <c r="I15" i="2"/>
  <c r="I335" i="2"/>
  <c r="I287" i="2"/>
  <c r="I175" i="2"/>
  <c r="I511" i="2"/>
  <c r="I383" i="2"/>
  <c r="I127" i="2"/>
  <c r="I495" i="2"/>
  <c r="I223" i="2"/>
  <c r="I170" i="2"/>
  <c r="I47" i="2"/>
  <c r="I61" i="2"/>
  <c r="I489" i="2"/>
  <c r="I431" i="2"/>
  <c r="I319" i="2"/>
  <c r="I122" i="2"/>
  <c r="I367" i="2"/>
  <c r="I271" i="2"/>
  <c r="I79" i="2"/>
  <c r="I141" i="2"/>
  <c r="I269" i="2"/>
  <c r="I445" i="2"/>
  <c r="I349" i="2"/>
  <c r="I221" i="2"/>
  <c r="I173" i="2"/>
  <c r="I397" i="2"/>
  <c r="I29" i="2"/>
  <c r="I93" i="2"/>
  <c r="I477" i="2"/>
  <c r="I429" i="2"/>
  <c r="I205" i="2"/>
  <c r="I125" i="2"/>
  <c r="I253" i="2"/>
  <c r="I333" i="2"/>
  <c r="I157" i="2"/>
  <c r="I365" i="2"/>
  <c r="I13" i="2"/>
  <c r="I461" i="2"/>
  <c r="I285" i="2"/>
  <c r="I45" i="2"/>
  <c r="I413" i="2"/>
  <c r="I237" i="2"/>
  <c r="I189" i="2"/>
  <c r="I77" i="2"/>
  <c r="I317" i="2"/>
  <c r="I109" i="2"/>
  <c r="I241" i="2"/>
  <c r="I433" i="2"/>
  <c r="I161" i="2"/>
  <c r="I273" i="2"/>
  <c r="I193" i="2"/>
  <c r="I305" i="2"/>
  <c r="I465" i="2"/>
  <c r="I385" i="2"/>
  <c r="I49" i="2"/>
  <c r="I17" i="2"/>
  <c r="I113" i="2"/>
  <c r="I337" i="2"/>
  <c r="I417" i="2"/>
  <c r="I369" i="2"/>
  <c r="I145" i="2"/>
  <c r="I497" i="2"/>
  <c r="I177" i="2"/>
  <c r="I257" i="2"/>
  <c r="I449" i="2"/>
  <c r="I209" i="2"/>
  <c r="I321" i="2"/>
  <c r="I289" i="2"/>
  <c r="I481" i="2"/>
  <c r="I213" i="2"/>
  <c r="I181" i="2"/>
  <c r="I373" i="2"/>
  <c r="I149" i="2"/>
  <c r="I117" i="2"/>
  <c r="I309" i="2"/>
  <c r="I116" i="2"/>
  <c r="I341" i="2"/>
  <c r="I277" i="2"/>
  <c r="I245" i="2"/>
  <c r="I469" i="2"/>
  <c r="I437" i="2"/>
  <c r="I366" i="2"/>
  <c r="I338" i="2"/>
  <c r="I501" i="2"/>
  <c r="I405" i="2"/>
  <c r="I85" i="2"/>
  <c r="I53" i="2"/>
  <c r="I21" i="2"/>
  <c r="I462" i="2"/>
  <c r="I430" i="2"/>
  <c r="I18" i="2"/>
  <c r="I494" i="2"/>
  <c r="I398" i="2"/>
  <c r="I197" i="2"/>
  <c r="I357" i="2"/>
  <c r="I165" i="2"/>
  <c r="I133" i="2"/>
  <c r="I325" i="2"/>
  <c r="I229" i="2"/>
  <c r="I485" i="2"/>
  <c r="I484" i="2"/>
  <c r="I389" i="2"/>
  <c r="I293" i="2"/>
  <c r="I261" i="2"/>
  <c r="I101" i="2"/>
  <c r="I453" i="2"/>
  <c r="I421" i="2"/>
  <c r="I69" i="2"/>
  <c r="S11" i="2"/>
  <c r="V11" i="2" s="1"/>
  <c r="J11" i="2"/>
  <c r="K11" i="2" s="1"/>
  <c r="J12" i="2"/>
  <c r="K12" i="2" s="1"/>
  <c r="I361" i="2"/>
  <c r="I336" i="2"/>
  <c r="I249" i="2"/>
  <c r="I217" i="2"/>
  <c r="I329" i="2"/>
  <c r="I121" i="2"/>
  <c r="I96" i="2"/>
  <c r="I505" i="2"/>
  <c r="I473" i="2"/>
  <c r="I384" i="2"/>
  <c r="I208" i="2"/>
  <c r="I265" i="2"/>
  <c r="I409" i="2"/>
  <c r="I377" i="2"/>
  <c r="I233" i="2"/>
  <c r="I464" i="2"/>
  <c r="I493" i="2"/>
  <c r="I256" i="2"/>
  <c r="I225" i="2"/>
  <c r="I81" i="2"/>
  <c r="I281" i="2"/>
  <c r="I308" i="2"/>
  <c r="I228" i="2"/>
  <c r="S12" i="2"/>
  <c r="V12" i="2" s="1"/>
  <c r="I420" i="2"/>
  <c r="I19" i="2"/>
  <c r="I500" i="2"/>
  <c r="I244" i="2"/>
  <c r="I436" i="2"/>
  <c r="I372" i="2"/>
  <c r="I292" i="2"/>
  <c r="I148" i="2"/>
  <c r="I404" i="2"/>
  <c r="I179" i="2"/>
  <c r="I243" i="2"/>
  <c r="I198" i="2"/>
  <c r="I486" i="2"/>
  <c r="I374" i="2"/>
  <c r="I307" i="2"/>
  <c r="I83" i="2"/>
  <c r="I35" i="2"/>
  <c r="I438" i="2"/>
  <c r="I419" i="2"/>
  <c r="I195" i="2"/>
  <c r="I147" i="2"/>
  <c r="I227" i="2"/>
  <c r="I131" i="2"/>
  <c r="I483" i="2"/>
  <c r="I371" i="2"/>
  <c r="I326" i="2"/>
  <c r="I259" i="2"/>
  <c r="I214" i="2"/>
  <c r="I54" i="2"/>
  <c r="I502" i="2"/>
  <c r="I435" i="2"/>
  <c r="I414" i="2"/>
  <c r="I391" i="2"/>
  <c r="I301" i="2"/>
  <c r="I280" i="2"/>
  <c r="I236" i="2"/>
  <c r="I166" i="2"/>
  <c r="I118" i="2"/>
  <c r="I99" i="2"/>
  <c r="I390" i="2"/>
  <c r="I323" i="2"/>
  <c r="I211" i="2"/>
  <c r="I51" i="2"/>
  <c r="I278" i="2"/>
  <c r="I210" i="2"/>
  <c r="I163" i="2"/>
  <c r="I499" i="2"/>
  <c r="I387" i="2"/>
  <c r="I115" i="2"/>
  <c r="I275" i="2"/>
  <c r="I230" i="2"/>
  <c r="I114" i="2"/>
  <c r="I22" i="2"/>
  <c r="I451" i="2"/>
  <c r="I339" i="2"/>
  <c r="I182" i="2"/>
  <c r="I134" i="2"/>
  <c r="I70" i="2"/>
  <c r="I492" i="2"/>
  <c r="I446" i="2"/>
  <c r="I424" i="2"/>
  <c r="I381" i="2"/>
  <c r="I358" i="2"/>
  <c r="I246" i="2"/>
  <c r="I67" i="2"/>
  <c r="I467" i="2"/>
  <c r="I403" i="2"/>
  <c r="I310" i="2"/>
  <c r="I291" i="2"/>
  <c r="I488" i="2"/>
  <c r="I466" i="2"/>
  <c r="I422" i="2"/>
  <c r="I376" i="2"/>
  <c r="I355" i="2"/>
  <c r="I334" i="2"/>
  <c r="I150" i="2"/>
  <c r="I108" i="2"/>
  <c r="I86" i="2"/>
  <c r="I38" i="2"/>
  <c r="I506" i="2"/>
  <c r="I416" i="2"/>
  <c r="I378" i="2"/>
  <c r="I288" i="2"/>
  <c r="I250" i="2"/>
  <c r="I176" i="2"/>
  <c r="I82" i="2"/>
  <c r="I42" i="2"/>
  <c r="I450" i="2"/>
  <c r="I432" i="2"/>
  <c r="I322" i="2"/>
  <c r="I304" i="2"/>
  <c r="I194" i="2"/>
  <c r="I154" i="2"/>
  <c r="J452" i="2"/>
  <c r="K452" i="2" s="1"/>
  <c r="J388" i="2"/>
  <c r="K388" i="2" s="1"/>
  <c r="J324" i="2"/>
  <c r="K324" i="2" s="1"/>
  <c r="J260" i="2"/>
  <c r="K260" i="2" s="1"/>
  <c r="J196" i="2"/>
  <c r="K196" i="2" s="1"/>
  <c r="J180" i="2"/>
  <c r="K180" i="2" s="1"/>
  <c r="J164" i="2"/>
  <c r="K164" i="2" s="1"/>
  <c r="J132" i="2"/>
  <c r="K132" i="2" s="1"/>
  <c r="J68" i="2"/>
  <c r="K68" i="2" s="1"/>
  <c r="I98" i="2"/>
  <c r="I80" i="2"/>
  <c r="I448" i="2"/>
  <c r="I394" i="2"/>
  <c r="I320" i="2"/>
  <c r="I266" i="2"/>
  <c r="I192" i="2"/>
  <c r="I58" i="2"/>
  <c r="J498" i="2"/>
  <c r="K498" i="2" s="1"/>
  <c r="J482" i="2"/>
  <c r="K482" i="2" s="1"/>
  <c r="J434" i="2"/>
  <c r="K434" i="2" s="1"/>
  <c r="J418" i="2"/>
  <c r="K418" i="2" s="1"/>
  <c r="J402" i="2"/>
  <c r="K402" i="2" s="1"/>
  <c r="J386" i="2"/>
  <c r="K386" i="2" s="1"/>
  <c r="J370" i="2"/>
  <c r="K370" i="2" s="1"/>
  <c r="J354" i="2"/>
  <c r="K354" i="2" s="1"/>
  <c r="J306" i="2"/>
  <c r="K306" i="2" s="1"/>
  <c r="J290" i="2"/>
  <c r="K290" i="2" s="1"/>
  <c r="J274" i="2"/>
  <c r="K274" i="2" s="1"/>
  <c r="J258" i="2"/>
  <c r="K258" i="2" s="1"/>
  <c r="J242" i="2"/>
  <c r="K242" i="2" s="1"/>
  <c r="J226" i="2"/>
  <c r="K226" i="2" s="1"/>
  <c r="J178" i="2"/>
  <c r="J162" i="2"/>
  <c r="K162" i="2" s="1"/>
  <c r="J146" i="2"/>
  <c r="K146" i="2" s="1"/>
  <c r="J130" i="2"/>
  <c r="K130" i="2" s="1"/>
  <c r="J66" i="2"/>
  <c r="K66" i="2" s="1"/>
  <c r="J50" i="2"/>
  <c r="K50" i="2" s="1"/>
  <c r="J34" i="2"/>
  <c r="K34" i="2" s="1"/>
  <c r="I410" i="2"/>
  <c r="I282" i="2"/>
  <c r="J496" i="2"/>
  <c r="K496" i="2" s="1"/>
  <c r="J480" i="2"/>
  <c r="K480" i="2" s="1"/>
  <c r="J400" i="2"/>
  <c r="K400" i="2" s="1"/>
  <c r="J368" i="2"/>
  <c r="K368" i="2" s="1"/>
  <c r="J352" i="2"/>
  <c r="K352" i="2" s="1"/>
  <c r="J272" i="2"/>
  <c r="K272" i="2" s="1"/>
  <c r="J240" i="2"/>
  <c r="K240" i="2" s="1"/>
  <c r="J224" i="2"/>
  <c r="K224" i="2" s="1"/>
  <c r="J160" i="2"/>
  <c r="K160" i="2" s="1"/>
  <c r="J144" i="2"/>
  <c r="K144" i="2" s="1"/>
  <c r="J128" i="2"/>
  <c r="K128" i="2" s="1"/>
  <c r="J64" i="2"/>
  <c r="K64" i="2" s="1"/>
  <c r="J32" i="2"/>
  <c r="K32" i="2" s="1"/>
  <c r="I442" i="2"/>
  <c r="I314" i="2"/>
  <c r="I186" i="2"/>
  <c r="I90" i="2"/>
  <c r="J444" i="2"/>
  <c r="K444" i="2" s="1"/>
  <c r="J380" i="2"/>
  <c r="K380" i="2" s="1"/>
  <c r="J316" i="2"/>
  <c r="K316" i="2" s="1"/>
  <c r="J188" i="2"/>
  <c r="K188" i="2" s="1"/>
  <c r="J172" i="2"/>
  <c r="K172" i="2" s="1"/>
  <c r="J124" i="2"/>
  <c r="K124" i="2" s="1"/>
  <c r="J60" i="2"/>
  <c r="K60" i="2" s="1"/>
  <c r="J44" i="2"/>
  <c r="K44" i="2" s="1"/>
  <c r="J28" i="2"/>
  <c r="K28" i="2" s="1"/>
  <c r="I458" i="2"/>
  <c r="I330" i="2"/>
  <c r="I202" i="2"/>
  <c r="I106" i="2"/>
  <c r="J490" i="2"/>
  <c r="K490" i="2" s="1"/>
  <c r="J474" i="2"/>
  <c r="K474" i="2" s="1"/>
  <c r="J362" i="2"/>
  <c r="K362" i="2" s="1"/>
  <c r="J346" i="2"/>
  <c r="K346" i="2" s="1"/>
  <c r="J234" i="2"/>
  <c r="K234" i="2" s="1"/>
  <c r="J218" i="2"/>
  <c r="K218" i="2" s="1"/>
  <c r="J138" i="2"/>
  <c r="K138" i="2" s="1"/>
  <c r="J26" i="2"/>
  <c r="K26" i="2" s="1"/>
  <c r="L9" i="2"/>
  <c r="I396" i="2"/>
  <c r="I276" i="2"/>
  <c r="I140" i="2"/>
  <c r="I20" i="2"/>
  <c r="I156" i="2"/>
  <c r="I36" i="2"/>
  <c r="I52" i="2"/>
  <c r="I460" i="2"/>
  <c r="I340" i="2"/>
  <c r="I204" i="2"/>
  <c r="I84" i="2"/>
  <c r="I476" i="2"/>
  <c r="I356" i="2"/>
  <c r="I220" i="2"/>
  <c r="I100" i="2"/>
  <c r="I508" i="2"/>
  <c r="I252" i="2"/>
  <c r="I468" i="2"/>
  <c r="I332" i="2"/>
  <c r="I212" i="2"/>
  <c r="I76" i="2"/>
  <c r="I507" i="2"/>
  <c r="I491" i="2"/>
  <c r="I475" i="2"/>
  <c r="I459" i="2"/>
  <c r="I443" i="2"/>
  <c r="I427" i="2"/>
  <c r="I411" i="2"/>
  <c r="I395" i="2"/>
  <c r="I379" i="2"/>
  <c r="I363" i="2"/>
  <c r="I347" i="2"/>
  <c r="I331" i="2"/>
  <c r="I315" i="2"/>
  <c r="I299" i="2"/>
  <c r="I283" i="2"/>
  <c r="I267" i="2"/>
  <c r="I251" i="2"/>
  <c r="I235" i="2"/>
  <c r="I219" i="2"/>
  <c r="I203" i="2"/>
  <c r="I187" i="2"/>
  <c r="I171" i="2"/>
  <c r="I155" i="2"/>
  <c r="I139" i="2"/>
  <c r="I123" i="2"/>
  <c r="I107" i="2"/>
  <c r="I91" i="2"/>
  <c r="I75" i="2"/>
  <c r="I59" i="2"/>
  <c r="I43" i="2"/>
  <c r="I27" i="2"/>
  <c r="R9" i="2"/>
  <c r="P9" i="2"/>
  <c r="H9" i="2"/>
  <c r="G9" i="2"/>
  <c r="Q9" i="2"/>
  <c r="M9" i="2"/>
  <c r="F9" i="2"/>
  <c r="N9" i="2"/>
  <c r="S81" i="2"/>
  <c r="V81" i="2" s="1"/>
  <c r="S49" i="2"/>
  <c r="V49" i="2" s="1"/>
  <c r="K422" i="2"/>
  <c r="K406" i="2"/>
  <c r="K398" i="2"/>
  <c r="S419" i="2"/>
  <c r="V419" i="2" s="1"/>
  <c r="S187" i="2"/>
  <c r="V187" i="2" s="1"/>
  <c r="S139" i="2"/>
  <c r="V139" i="2" s="1"/>
  <c r="K93" i="2"/>
  <c r="S510" i="2"/>
  <c r="V510" i="2" s="1"/>
  <c r="K176" i="2"/>
  <c r="S33" i="2"/>
  <c r="V33" i="2" s="1"/>
  <c r="K27" i="2"/>
  <c r="S25" i="2"/>
  <c r="V25" i="2" s="1"/>
  <c r="S17" i="2"/>
  <c r="V17" i="2" s="1"/>
  <c r="S501" i="2"/>
  <c r="V501" i="2" s="1"/>
  <c r="K471" i="2"/>
  <c r="K79" i="2"/>
  <c r="K501" i="2"/>
  <c r="K477" i="2"/>
  <c r="K469" i="2"/>
  <c r="S459" i="2"/>
  <c r="V459" i="2" s="1"/>
  <c r="K424" i="2"/>
  <c r="K384" i="2"/>
  <c r="S358" i="2"/>
  <c r="V358" i="2" s="1"/>
  <c r="S353" i="2"/>
  <c r="V353" i="2" s="1"/>
  <c r="K446" i="2"/>
  <c r="S260" i="2"/>
  <c r="V260" i="2" s="1"/>
  <c r="S188" i="2"/>
  <c r="V188" i="2" s="1"/>
  <c r="K329" i="2"/>
  <c r="K137" i="2"/>
  <c r="S274" i="2"/>
  <c r="V274" i="2" s="1"/>
  <c r="K244" i="2"/>
  <c r="K506" i="2"/>
  <c r="S432" i="2"/>
  <c r="V432" i="2" s="1"/>
  <c r="K426" i="2"/>
  <c r="S424" i="2"/>
  <c r="V424" i="2" s="1"/>
  <c r="S349" i="2"/>
  <c r="V349" i="2" s="1"/>
  <c r="K343" i="2"/>
  <c r="K88" i="2"/>
  <c r="K48" i="2"/>
  <c r="S129" i="2"/>
  <c r="V129" i="2" s="1"/>
  <c r="S426" i="2"/>
  <c r="V426" i="2" s="1"/>
  <c r="K194" i="2"/>
  <c r="K413" i="2"/>
  <c r="S411" i="2"/>
  <c r="V411" i="2" s="1"/>
  <c r="K405" i="2"/>
  <c r="S251" i="2"/>
  <c r="V251" i="2" s="1"/>
  <c r="K245" i="2"/>
  <c r="S489" i="2"/>
  <c r="V489" i="2" s="1"/>
  <c r="S449" i="2"/>
  <c r="V449" i="2" s="1"/>
  <c r="K443" i="2"/>
  <c r="S441" i="2"/>
  <c r="V441" i="2" s="1"/>
  <c r="S425" i="2"/>
  <c r="V425" i="2" s="1"/>
  <c r="K344" i="2"/>
  <c r="S342" i="2"/>
  <c r="V342" i="2" s="1"/>
  <c r="S278" i="2"/>
  <c r="V278" i="2" s="1"/>
  <c r="K216" i="2"/>
  <c r="K208" i="2"/>
  <c r="K200" i="2"/>
  <c r="S198" i="2"/>
  <c r="V198" i="2" s="1"/>
  <c r="K112" i="2"/>
  <c r="K104" i="2"/>
  <c r="S102" i="2"/>
  <c r="V102" i="2" s="1"/>
  <c r="S321" i="2"/>
  <c r="V321" i="2" s="1"/>
  <c r="K315" i="2"/>
  <c r="S305" i="2"/>
  <c r="V305" i="2" s="1"/>
  <c r="K291" i="2"/>
  <c r="S217" i="2"/>
  <c r="V217" i="2" s="1"/>
  <c r="K195" i="2"/>
  <c r="S161" i="2"/>
  <c r="V161" i="2" s="1"/>
  <c r="S153" i="2"/>
  <c r="V153" i="2" s="1"/>
  <c r="S479" i="2"/>
  <c r="V479" i="2" s="1"/>
  <c r="K465" i="2"/>
  <c r="S439" i="2"/>
  <c r="V439" i="2" s="1"/>
  <c r="S431" i="2"/>
  <c r="V431" i="2" s="1"/>
  <c r="K369" i="2"/>
  <c r="K342" i="2"/>
  <c r="S340" i="2"/>
  <c r="V340" i="2" s="1"/>
  <c r="K334" i="2"/>
  <c r="K118" i="2"/>
  <c r="K297" i="2"/>
  <c r="S255" i="2"/>
  <c r="V255" i="2" s="1"/>
  <c r="S247" i="2"/>
  <c r="V247" i="2" s="1"/>
  <c r="S239" i="2"/>
  <c r="V239" i="2" s="1"/>
  <c r="K233" i="2"/>
  <c r="K105" i="2"/>
  <c r="S103" i="2"/>
  <c r="V103" i="2" s="1"/>
  <c r="K89" i="2"/>
  <c r="K420" i="2"/>
  <c r="S418" i="2"/>
  <c r="V418" i="2" s="1"/>
  <c r="S386" i="2"/>
  <c r="V386" i="2" s="1"/>
  <c r="K356" i="2"/>
  <c r="S354" i="2"/>
  <c r="V354" i="2" s="1"/>
  <c r="S130" i="2"/>
  <c r="V130" i="2" s="1"/>
  <c r="K399" i="2"/>
  <c r="S74" i="2"/>
  <c r="V74" i="2" s="1"/>
  <c r="S18" i="2"/>
  <c r="V18" i="2" s="1"/>
  <c r="K287" i="2"/>
  <c r="K271" i="2"/>
  <c r="S511" i="2"/>
  <c r="V511" i="2" s="1"/>
  <c r="S471" i="2"/>
  <c r="V471" i="2" s="1"/>
  <c r="S145" i="2"/>
  <c r="V145" i="2" s="1"/>
  <c r="K361" i="2"/>
  <c r="S359" i="2"/>
  <c r="V359" i="2" s="1"/>
  <c r="K278" i="2"/>
  <c r="S204" i="2"/>
  <c r="V204" i="2" s="1"/>
  <c r="S458" i="2"/>
  <c r="V458" i="2" s="1"/>
  <c r="S450" i="2"/>
  <c r="V450" i="2" s="1"/>
  <c r="K404" i="2"/>
  <c r="K166" i="2"/>
  <c r="K134" i="2"/>
  <c r="S113" i="2"/>
  <c r="V113" i="2" s="1"/>
  <c r="K107" i="2"/>
  <c r="S105" i="2"/>
  <c r="V105" i="2" s="1"/>
  <c r="K80" i="2"/>
  <c r="K56" i="2"/>
  <c r="S108" i="2"/>
  <c r="V108" i="2" s="1"/>
  <c r="K102" i="2"/>
  <c r="S73" i="2"/>
  <c r="V73" i="2" s="1"/>
  <c r="K511" i="2"/>
  <c r="S493" i="2"/>
  <c r="V493" i="2" s="1"/>
  <c r="K479" i="2"/>
  <c r="K463" i="2"/>
  <c r="S461" i="2"/>
  <c r="V461" i="2" s="1"/>
  <c r="S338" i="2"/>
  <c r="V338" i="2" s="1"/>
  <c r="S330" i="2"/>
  <c r="V330" i="2" s="1"/>
  <c r="S322" i="2"/>
  <c r="V322" i="2" s="1"/>
  <c r="K153" i="2"/>
  <c r="K40" i="2"/>
  <c r="S38" i="2"/>
  <c r="V38" i="2" s="1"/>
  <c r="S22" i="2"/>
  <c r="V22" i="2" s="1"/>
  <c r="S421" i="2"/>
  <c r="V421" i="2" s="1"/>
  <c r="S389" i="2"/>
  <c r="V389" i="2" s="1"/>
  <c r="K383" i="2"/>
  <c r="K375" i="2"/>
  <c r="K367" i="2"/>
  <c r="S306" i="2"/>
  <c r="V306" i="2" s="1"/>
  <c r="S298" i="2"/>
  <c r="V298" i="2" s="1"/>
  <c r="S282" i="2"/>
  <c r="V282" i="2" s="1"/>
  <c r="S210" i="2"/>
  <c r="V210" i="2" s="1"/>
  <c r="S178" i="2"/>
  <c r="V178" i="2" s="1"/>
  <c r="K148" i="2"/>
  <c r="K86" i="2"/>
  <c r="S68" i="2"/>
  <c r="V68" i="2" s="1"/>
  <c r="S41" i="2"/>
  <c r="V41" i="2" s="1"/>
  <c r="K445" i="2"/>
  <c r="S416" i="2"/>
  <c r="V416" i="2" s="1"/>
  <c r="K410" i="2"/>
  <c r="S408" i="2"/>
  <c r="V408" i="2" s="1"/>
  <c r="S384" i="2"/>
  <c r="V384" i="2" s="1"/>
  <c r="K378" i="2"/>
  <c r="S376" i="2"/>
  <c r="V376" i="2" s="1"/>
  <c r="S360" i="2"/>
  <c r="V360" i="2" s="1"/>
  <c r="K319" i="2"/>
  <c r="K207" i="2"/>
  <c r="S205" i="2"/>
  <c r="V205" i="2" s="1"/>
  <c r="K159" i="2"/>
  <c r="S114" i="2"/>
  <c r="V114" i="2" s="1"/>
  <c r="S106" i="2"/>
  <c r="V106" i="2" s="1"/>
  <c r="K57" i="2"/>
  <c r="K46" i="2"/>
  <c r="K38" i="2"/>
  <c r="S36" i="2"/>
  <c r="V36" i="2" s="1"/>
  <c r="S371" i="2"/>
  <c r="V371" i="2" s="1"/>
  <c r="S304" i="2"/>
  <c r="V304" i="2" s="1"/>
  <c r="K464" i="2"/>
  <c r="S438" i="2"/>
  <c r="V438" i="2" s="1"/>
  <c r="S398" i="2"/>
  <c r="V398" i="2" s="1"/>
  <c r="K111" i="2"/>
  <c r="S109" i="2"/>
  <c r="V109" i="2" s="1"/>
  <c r="S50" i="2"/>
  <c r="V50" i="2" s="1"/>
  <c r="S39" i="2"/>
  <c r="V39" i="2" s="1"/>
  <c r="K25" i="2"/>
  <c r="S15" i="2"/>
  <c r="V15" i="2" s="1"/>
  <c r="S505" i="2"/>
  <c r="V505" i="2" s="1"/>
  <c r="K320" i="2"/>
  <c r="S318" i="2"/>
  <c r="V318" i="2" s="1"/>
  <c r="K304" i="2"/>
  <c r="K264" i="2"/>
  <c r="S155" i="2"/>
  <c r="V155" i="2" s="1"/>
  <c r="S104" i="2"/>
  <c r="V104" i="2" s="1"/>
  <c r="K63" i="2"/>
  <c r="S61" i="2"/>
  <c r="V61" i="2" s="1"/>
  <c r="S53" i="2"/>
  <c r="V53" i="2" s="1"/>
  <c r="S42" i="2"/>
  <c r="V42" i="2" s="1"/>
  <c r="K419" i="2"/>
  <c r="S417" i="2"/>
  <c r="V417" i="2" s="1"/>
  <c r="S377" i="2"/>
  <c r="V377" i="2" s="1"/>
  <c r="S369" i="2"/>
  <c r="V369" i="2" s="1"/>
  <c r="S508" i="2"/>
  <c r="V508" i="2" s="1"/>
  <c r="S492" i="2"/>
  <c r="V492" i="2" s="1"/>
  <c r="K486" i="2"/>
  <c r="S484" i="2"/>
  <c r="V484" i="2" s="1"/>
  <c r="K478" i="2"/>
  <c r="K438" i="2"/>
  <c r="S372" i="2"/>
  <c r="V372" i="2" s="1"/>
  <c r="K358" i="2"/>
  <c r="K347" i="2"/>
  <c r="S345" i="2"/>
  <c r="V345" i="2" s="1"/>
  <c r="K339" i="2"/>
  <c r="K331" i="2"/>
  <c r="S329" i="2"/>
  <c r="V329" i="2" s="1"/>
  <c r="S249" i="2"/>
  <c r="V249" i="2" s="1"/>
  <c r="K168" i="2"/>
  <c r="K152" i="2"/>
  <c r="K136" i="2"/>
  <c r="S107" i="2"/>
  <c r="V107" i="2" s="1"/>
  <c r="K82" i="2"/>
  <c r="S400" i="2"/>
  <c r="V400" i="2" s="1"/>
  <c r="S324" i="2"/>
  <c r="V324" i="2" s="1"/>
  <c r="K296" i="2"/>
  <c r="S294" i="2"/>
  <c r="V294" i="2" s="1"/>
  <c r="K280" i="2"/>
  <c r="K253" i="2"/>
  <c r="K237" i="2"/>
  <c r="S235" i="2"/>
  <c r="V235" i="2" s="1"/>
  <c r="S154" i="2"/>
  <c r="V154" i="2" s="1"/>
  <c r="S116" i="2"/>
  <c r="V116" i="2" s="1"/>
  <c r="S34" i="2"/>
  <c r="V34" i="2" s="1"/>
  <c r="K353" i="2"/>
  <c r="S297" i="2"/>
  <c r="V297" i="2" s="1"/>
  <c r="K175" i="2"/>
  <c r="S135" i="2"/>
  <c r="V135" i="2" s="1"/>
  <c r="K129" i="2"/>
  <c r="K121" i="2"/>
  <c r="K99" i="2"/>
  <c r="S97" i="2"/>
  <c r="V97" i="2" s="1"/>
  <c r="S89" i="2"/>
  <c r="V89" i="2" s="1"/>
  <c r="S86" i="2"/>
  <c r="V86" i="2" s="1"/>
  <c r="S75" i="2"/>
  <c r="V75" i="2" s="1"/>
  <c r="K69" i="2"/>
  <c r="K61" i="2"/>
  <c r="S59" i="2"/>
  <c r="V59" i="2" s="1"/>
  <c r="K454" i="2"/>
  <c r="K421" i="2"/>
  <c r="K31" i="2"/>
  <c r="S29" i="2"/>
  <c r="V29" i="2" s="1"/>
  <c r="K457" i="2"/>
  <c r="S455" i="2"/>
  <c r="V455" i="2" s="1"/>
  <c r="S444" i="2"/>
  <c r="V444" i="2" s="1"/>
  <c r="S422" i="2"/>
  <c r="V422" i="2" s="1"/>
  <c r="S368" i="2"/>
  <c r="V368" i="2" s="1"/>
  <c r="S346" i="2"/>
  <c r="V346" i="2" s="1"/>
  <c r="S327" i="2"/>
  <c r="V327" i="2" s="1"/>
  <c r="K310" i="2"/>
  <c r="S292" i="2"/>
  <c r="V292" i="2" s="1"/>
  <c r="S246" i="2"/>
  <c r="V246" i="2" s="1"/>
  <c r="K232" i="2"/>
  <c r="S230" i="2"/>
  <c r="V230" i="2" s="1"/>
  <c r="S211" i="2"/>
  <c r="V211" i="2" s="1"/>
  <c r="K205" i="2"/>
  <c r="S192" i="2"/>
  <c r="V192" i="2" s="1"/>
  <c r="K186" i="2"/>
  <c r="K178" i="2"/>
  <c r="S176" i="2"/>
  <c r="V176" i="2" s="1"/>
  <c r="K170" i="2"/>
  <c r="S168" i="2"/>
  <c r="V168" i="2" s="1"/>
  <c r="K143" i="2"/>
  <c r="S141" i="2"/>
  <c r="V141" i="2" s="1"/>
  <c r="K83" i="2"/>
  <c r="K72" i="2"/>
  <c r="S40" i="2"/>
  <c r="V40" i="2" s="1"/>
  <c r="K509" i="2"/>
  <c r="S496" i="2"/>
  <c r="V496" i="2" s="1"/>
  <c r="S480" i="2"/>
  <c r="V480" i="2" s="1"/>
  <c r="K449" i="2"/>
  <c r="K313" i="2"/>
  <c r="S273" i="2"/>
  <c r="V273" i="2" s="1"/>
  <c r="K267" i="2"/>
  <c r="S265" i="2"/>
  <c r="V265" i="2" s="1"/>
  <c r="K259" i="2"/>
  <c r="S257" i="2"/>
  <c r="V257" i="2" s="1"/>
  <c r="K243" i="2"/>
  <c r="S241" i="2"/>
  <c r="V241" i="2" s="1"/>
  <c r="S214" i="2"/>
  <c r="V214" i="2" s="1"/>
  <c r="K181" i="2"/>
  <c r="S171" i="2"/>
  <c r="V171" i="2" s="1"/>
  <c r="S133" i="2"/>
  <c r="V133" i="2" s="1"/>
  <c r="K127" i="2"/>
  <c r="K97" i="2"/>
  <c r="S65" i="2"/>
  <c r="V65" i="2" s="1"/>
  <c r="S57" i="2"/>
  <c r="V57" i="2" s="1"/>
  <c r="K13" i="2"/>
  <c r="K21" i="2"/>
  <c r="K493" i="2"/>
  <c r="S469" i="2"/>
  <c r="V469" i="2" s="1"/>
  <c r="S409" i="2"/>
  <c r="V409" i="2" s="1"/>
  <c r="K395" i="2"/>
  <c r="S385" i="2"/>
  <c r="V385" i="2" s="1"/>
  <c r="S355" i="2"/>
  <c r="V355" i="2" s="1"/>
  <c r="S344" i="2"/>
  <c r="V344" i="2" s="1"/>
  <c r="K281" i="2"/>
  <c r="S279" i="2"/>
  <c r="V279" i="2" s="1"/>
  <c r="K246" i="2"/>
  <c r="S244" i="2"/>
  <c r="V244" i="2" s="1"/>
  <c r="S182" i="2"/>
  <c r="V182" i="2" s="1"/>
  <c r="S147" i="2"/>
  <c r="V147" i="2" s="1"/>
  <c r="S128" i="2"/>
  <c r="V128" i="2" s="1"/>
  <c r="K114" i="2"/>
  <c r="S98" i="2"/>
  <c r="V98" i="2" s="1"/>
  <c r="S90" i="2"/>
  <c r="V90" i="2" s="1"/>
  <c r="S87" i="2"/>
  <c r="V87" i="2" s="1"/>
  <c r="K70" i="2"/>
  <c r="S60" i="2"/>
  <c r="V60" i="2" s="1"/>
  <c r="K54" i="2"/>
  <c r="K447" i="2"/>
  <c r="K214" i="2"/>
  <c r="S212" i="2"/>
  <c r="V212" i="2" s="1"/>
  <c r="B212" i="7" s="1"/>
  <c r="S196" i="2"/>
  <c r="V196" i="2" s="1"/>
  <c r="S193" i="2"/>
  <c r="V193" i="2" s="1"/>
  <c r="K187" i="2"/>
  <c r="S177" i="2"/>
  <c r="V177" i="2" s="1"/>
  <c r="S169" i="2"/>
  <c r="V169" i="2" s="1"/>
  <c r="S150" i="2"/>
  <c r="V150" i="2" s="1"/>
  <c r="B150" i="7" s="1"/>
  <c r="K133" i="2"/>
  <c r="S123" i="2"/>
  <c r="V123" i="2" s="1"/>
  <c r="K95" i="2"/>
  <c r="S93" i="2"/>
  <c r="V93" i="2" s="1"/>
  <c r="S82" i="2"/>
  <c r="V82" i="2" s="1"/>
  <c r="S478" i="2"/>
  <c r="V478" i="2" s="1"/>
  <c r="S475" i="2"/>
  <c r="V475" i="2" s="1"/>
  <c r="K466" i="2"/>
  <c r="K450" i="2"/>
  <c r="K428" i="2"/>
  <c r="S415" i="2"/>
  <c r="V415" i="2" s="1"/>
  <c r="K382" i="2"/>
  <c r="S331" i="2"/>
  <c r="V331" i="2" s="1"/>
  <c r="K322" i="2"/>
  <c r="K295" i="2"/>
  <c r="K510" i="2"/>
  <c r="S448" i="2"/>
  <c r="V448" i="2" s="1"/>
  <c r="K409" i="2"/>
  <c r="S407" i="2"/>
  <c r="V407" i="2" s="1"/>
  <c r="K366" i="2"/>
  <c r="S364" i="2"/>
  <c r="V364" i="2" s="1"/>
  <c r="S334" i="2"/>
  <c r="V334" i="2" s="1"/>
  <c r="K314" i="2"/>
  <c r="S312" i="2"/>
  <c r="V312" i="2" s="1"/>
  <c r="S266" i="2"/>
  <c r="V266" i="2" s="1"/>
  <c r="S258" i="2"/>
  <c r="V258" i="2" s="1"/>
  <c r="K220" i="2"/>
  <c r="S218" i="2"/>
  <c r="V218" i="2" s="1"/>
  <c r="K182" i="2"/>
  <c r="S180" i="2"/>
  <c r="V180" i="2" s="1"/>
  <c r="S164" i="2"/>
  <c r="V164" i="2" s="1"/>
  <c r="S137" i="2"/>
  <c r="V137" i="2" s="1"/>
  <c r="K98" i="2"/>
  <c r="K90" i="2"/>
  <c r="S58" i="2"/>
  <c r="V58" i="2" s="1"/>
  <c r="K52" i="2"/>
  <c r="S20" i="2"/>
  <c r="V20" i="2" s="1"/>
  <c r="S473" i="2"/>
  <c r="V473" i="2" s="1"/>
  <c r="S443" i="2"/>
  <c r="V443" i="2" s="1"/>
  <c r="K423" i="2"/>
  <c r="K328" i="2"/>
  <c r="S326" i="2"/>
  <c r="V326" i="2" s="1"/>
  <c r="S315" i="2"/>
  <c r="V315" i="2" s="1"/>
  <c r="S299" i="2"/>
  <c r="V299" i="2" s="1"/>
  <c r="K282" i="2"/>
  <c r="K239" i="2"/>
  <c r="S237" i="2"/>
  <c r="V237" i="2" s="1"/>
  <c r="K223" i="2"/>
  <c r="S221" i="2"/>
  <c r="V221" i="2" s="1"/>
  <c r="S191" i="2"/>
  <c r="V191" i="2" s="1"/>
  <c r="K185" i="2"/>
  <c r="S183" i="2"/>
  <c r="V183" i="2" s="1"/>
  <c r="S175" i="2"/>
  <c r="V175" i="2" s="1"/>
  <c r="K169" i="2"/>
  <c r="K150" i="2"/>
  <c r="S148" i="2"/>
  <c r="V148" i="2" s="1"/>
  <c r="K131" i="2"/>
  <c r="K123" i="2"/>
  <c r="S121" i="2"/>
  <c r="V121" i="2" s="1"/>
  <c r="S503" i="2"/>
  <c r="V503" i="2" s="1"/>
  <c r="K467" i="2"/>
  <c r="S465" i="2"/>
  <c r="V465" i="2" s="1"/>
  <c r="K440" i="2"/>
  <c r="K323" i="2"/>
  <c r="S248" i="2"/>
  <c r="V248" i="2" s="1"/>
  <c r="S240" i="2"/>
  <c r="V240" i="2" s="1"/>
  <c r="S232" i="2"/>
  <c r="V232" i="2" s="1"/>
  <c r="S224" i="2"/>
  <c r="V224" i="2" s="1"/>
  <c r="K145" i="2"/>
  <c r="S143" i="2"/>
  <c r="V143" i="2" s="1"/>
  <c r="K96" i="2"/>
  <c r="S83" i="2"/>
  <c r="V83" i="2" s="1"/>
  <c r="S64" i="2"/>
  <c r="V64" i="2" s="1"/>
  <c r="S462" i="2"/>
  <c r="V462" i="2" s="1"/>
  <c r="K385" i="2"/>
  <c r="S380" i="2"/>
  <c r="V380" i="2" s="1"/>
  <c r="K374" i="2"/>
  <c r="S308" i="2"/>
  <c r="V308" i="2" s="1"/>
  <c r="K249" i="2"/>
  <c r="S222" i="2"/>
  <c r="V222" i="2" s="1"/>
  <c r="K199" i="2"/>
  <c r="S194" i="2"/>
  <c r="V194" i="2" s="1"/>
  <c r="S172" i="2"/>
  <c r="V172" i="2" s="1"/>
  <c r="S158" i="2"/>
  <c r="V158" i="2" s="1"/>
  <c r="S110" i="2"/>
  <c r="V110" i="2" s="1"/>
  <c r="K84" i="2"/>
  <c r="S26" i="2"/>
  <c r="V26" i="2" s="1"/>
  <c r="S499" i="2"/>
  <c r="V499" i="2" s="1"/>
  <c r="K487" i="2"/>
  <c r="S485" i="2"/>
  <c r="V485" i="2" s="1"/>
  <c r="K476" i="2"/>
  <c r="S474" i="2"/>
  <c r="V474" i="2" s="1"/>
  <c r="S454" i="2"/>
  <c r="V454" i="2" s="1"/>
  <c r="S440" i="2"/>
  <c r="V440" i="2" s="1"/>
  <c r="K439" i="2"/>
  <c r="S434" i="2"/>
  <c r="V434" i="2" s="1"/>
  <c r="K425" i="2"/>
  <c r="K377" i="2"/>
  <c r="K349" i="2"/>
  <c r="S347" i="2"/>
  <c r="V347" i="2" s="1"/>
  <c r="K335" i="2"/>
  <c r="K327" i="2"/>
  <c r="K321" i="2"/>
  <c r="K288" i="2"/>
  <c r="S286" i="2"/>
  <c r="V286" i="2" s="1"/>
  <c r="K263" i="2"/>
  <c r="S261" i="2"/>
  <c r="V261" i="2" s="1"/>
  <c r="S250" i="2"/>
  <c r="V250" i="2" s="1"/>
  <c r="K235" i="2"/>
  <c r="S233" i="2"/>
  <c r="V233" i="2" s="1"/>
  <c r="K227" i="2"/>
  <c r="S225" i="2"/>
  <c r="V225" i="2" s="1"/>
  <c r="K213" i="2"/>
  <c r="K210" i="2"/>
  <c r="K202" i="2"/>
  <c r="S144" i="2"/>
  <c r="V144" i="2" s="1"/>
  <c r="S99" i="2"/>
  <c r="V99" i="2" s="1"/>
  <c r="S96" i="2"/>
  <c r="V96" i="2" s="1"/>
  <c r="K87" i="2"/>
  <c r="K59" i="2"/>
  <c r="K51" i="2"/>
  <c r="K504" i="2"/>
  <c r="S488" i="2"/>
  <c r="V488" i="2" s="1"/>
  <c r="S468" i="2"/>
  <c r="V468" i="2" s="1"/>
  <c r="K459" i="2"/>
  <c r="S457" i="2"/>
  <c r="V457" i="2" s="1"/>
  <c r="S446" i="2"/>
  <c r="V446" i="2" s="1"/>
  <c r="S437" i="2"/>
  <c r="V437" i="2" s="1"/>
  <c r="K416" i="2"/>
  <c r="S403" i="2"/>
  <c r="V403" i="2" s="1"/>
  <c r="K394" i="2"/>
  <c r="K330" i="2"/>
  <c r="S303" i="2"/>
  <c r="V303" i="2" s="1"/>
  <c r="K277" i="2"/>
  <c r="K266" i="2"/>
  <c r="S264" i="2"/>
  <c r="V264" i="2" s="1"/>
  <c r="K255" i="2"/>
  <c r="S253" i="2"/>
  <c r="V253" i="2" s="1"/>
  <c r="S236" i="2"/>
  <c r="V236" i="2" s="1"/>
  <c r="K230" i="2"/>
  <c r="S228" i="2"/>
  <c r="V228" i="2" s="1"/>
  <c r="S203" i="2"/>
  <c r="V203" i="2" s="1"/>
  <c r="K191" i="2"/>
  <c r="S189" i="2"/>
  <c r="V189" i="2" s="1"/>
  <c r="S88" i="2"/>
  <c r="V88" i="2" s="1"/>
  <c r="K76" i="2"/>
  <c r="S52" i="2"/>
  <c r="V52" i="2" s="1"/>
  <c r="K15" i="2"/>
  <c r="K507" i="2"/>
  <c r="S494" i="2"/>
  <c r="V494" i="2" s="1"/>
  <c r="S491" i="2"/>
  <c r="V491" i="2" s="1"/>
  <c r="K485" i="2"/>
  <c r="S483" i="2"/>
  <c r="V483" i="2" s="1"/>
  <c r="K451" i="2"/>
  <c r="S429" i="2"/>
  <c r="V429" i="2" s="1"/>
  <c r="S423" i="2"/>
  <c r="V423" i="2" s="1"/>
  <c r="S406" i="2"/>
  <c r="V406" i="2" s="1"/>
  <c r="S395" i="2"/>
  <c r="V395" i="2" s="1"/>
  <c r="S378" i="2"/>
  <c r="V378" i="2" s="1"/>
  <c r="K372" i="2"/>
  <c r="S314" i="2"/>
  <c r="V314" i="2" s="1"/>
  <c r="K294" i="2"/>
  <c r="S281" i="2"/>
  <c r="V281" i="2" s="1"/>
  <c r="K269" i="2"/>
  <c r="S267" i="2"/>
  <c r="V267" i="2" s="1"/>
  <c r="K247" i="2"/>
  <c r="S242" i="2"/>
  <c r="V242" i="2" s="1"/>
  <c r="K241" i="2"/>
  <c r="S170" i="2"/>
  <c r="V170" i="2" s="1"/>
  <c r="K158" i="2"/>
  <c r="S142" i="2"/>
  <c r="V142" i="2" s="1"/>
  <c r="S122" i="2"/>
  <c r="V122" i="2" s="1"/>
  <c r="S91" i="2"/>
  <c r="V91" i="2" s="1"/>
  <c r="S66" i="2"/>
  <c r="V66" i="2" s="1"/>
  <c r="S63" i="2"/>
  <c r="V63" i="2" s="1"/>
  <c r="K18" i="2"/>
  <c r="S452" i="2"/>
  <c r="V452" i="2" s="1"/>
  <c r="K389" i="2"/>
  <c r="S94" i="2"/>
  <c r="V94" i="2" s="1"/>
  <c r="S35" i="2"/>
  <c r="V35" i="2" s="1"/>
  <c r="K29" i="2"/>
  <c r="S27" i="2"/>
  <c r="V27" i="2" s="1"/>
  <c r="S16" i="2"/>
  <c r="V16" i="2" s="1"/>
  <c r="K502" i="2"/>
  <c r="S472" i="2"/>
  <c r="V472" i="2" s="1"/>
  <c r="K437" i="2"/>
  <c r="S435" i="2"/>
  <c r="V435" i="2" s="1"/>
  <c r="S412" i="2"/>
  <c r="V412" i="2" s="1"/>
  <c r="S401" i="2"/>
  <c r="V401" i="2" s="1"/>
  <c r="K392" i="2"/>
  <c r="S390" i="2"/>
  <c r="V390" i="2" s="1"/>
  <c r="K350" i="2"/>
  <c r="K336" i="2"/>
  <c r="S320" i="2"/>
  <c r="V320" i="2" s="1"/>
  <c r="K303" i="2"/>
  <c r="S301" i="2"/>
  <c r="V301" i="2" s="1"/>
  <c r="S290" i="2"/>
  <c r="V290" i="2" s="1"/>
  <c r="K289" i="2"/>
  <c r="K275" i="2"/>
  <c r="S262" i="2"/>
  <c r="V262" i="2" s="1"/>
  <c r="S226" i="2"/>
  <c r="V226" i="2" s="1"/>
  <c r="K217" i="2"/>
  <c r="S209" i="2"/>
  <c r="V209" i="2" s="1"/>
  <c r="S201" i="2"/>
  <c r="V201" i="2" s="1"/>
  <c r="K167" i="2"/>
  <c r="S162" i="2"/>
  <c r="V162" i="2" s="1"/>
  <c r="S134" i="2"/>
  <c r="V134" i="2" s="1"/>
  <c r="S100" i="2"/>
  <c r="V100" i="2" s="1"/>
  <c r="K74" i="2"/>
  <c r="S72" i="2"/>
  <c r="V72" i="2" s="1"/>
  <c r="K49" i="2"/>
  <c r="K24" i="2"/>
  <c r="K494" i="2"/>
  <c r="S427" i="2"/>
  <c r="V427" i="2" s="1"/>
  <c r="S393" i="2"/>
  <c r="V393" i="2" s="1"/>
  <c r="K359" i="2"/>
  <c r="S276" i="2"/>
  <c r="V276" i="2" s="1"/>
  <c r="K256" i="2"/>
  <c r="S254" i="2"/>
  <c r="V254" i="2" s="1"/>
  <c r="K192" i="2"/>
  <c r="K55" i="2"/>
  <c r="K16" i="2"/>
  <c r="K508" i="2"/>
  <c r="S506" i="2"/>
  <c r="V506" i="2" s="1"/>
  <c r="K432" i="2"/>
  <c r="S430" i="2"/>
  <c r="V430" i="2" s="1"/>
  <c r="S379" i="2"/>
  <c r="V379" i="2" s="1"/>
  <c r="K248" i="2"/>
  <c r="K184" i="2"/>
  <c r="K173" i="2"/>
  <c r="S495" i="2"/>
  <c r="V495" i="2" s="1"/>
  <c r="S464" i="2"/>
  <c r="V464" i="2" s="1"/>
  <c r="S433" i="2"/>
  <c r="V433" i="2" s="1"/>
  <c r="S382" i="2"/>
  <c r="V382" i="2" s="1"/>
  <c r="K301" i="2"/>
  <c r="K262" i="2"/>
  <c r="K201" i="2"/>
  <c r="S185" i="2"/>
  <c r="V185" i="2" s="1"/>
  <c r="K100" i="2"/>
  <c r="S78" i="2"/>
  <c r="V78" i="2" s="1"/>
  <c r="S70" i="2"/>
  <c r="V70" i="2" s="1"/>
  <c r="K500" i="2"/>
  <c r="S498" i="2"/>
  <c r="V498" i="2" s="1"/>
  <c r="K441" i="2"/>
  <c r="S410" i="2"/>
  <c r="V410" i="2" s="1"/>
  <c r="K376" i="2"/>
  <c r="S374" i="2"/>
  <c r="V374" i="2" s="1"/>
  <c r="K326" i="2"/>
  <c r="K312" i="2"/>
  <c r="S310" i="2"/>
  <c r="V310" i="2" s="1"/>
  <c r="S271" i="2"/>
  <c r="V271" i="2" s="1"/>
  <c r="K251" i="2"/>
  <c r="S199" i="2"/>
  <c r="V199" i="2" s="1"/>
  <c r="K198" i="2"/>
  <c r="S160" i="2"/>
  <c r="V160" i="2" s="1"/>
  <c r="S146" i="2"/>
  <c r="V146" i="2" s="1"/>
  <c r="S132" i="2"/>
  <c r="V132" i="2" s="1"/>
  <c r="S115" i="2"/>
  <c r="V115" i="2" s="1"/>
  <c r="S112" i="2"/>
  <c r="V112" i="2" s="1"/>
  <c r="S84" i="2"/>
  <c r="V84" i="2" s="1"/>
  <c r="K47" i="2"/>
  <c r="K30" i="2"/>
  <c r="K503" i="2"/>
  <c r="K489" i="2"/>
  <c r="S487" i="2"/>
  <c r="V487" i="2" s="1"/>
  <c r="S476" i="2"/>
  <c r="V476" i="2" s="1"/>
  <c r="S470" i="2"/>
  <c r="V470" i="2" s="1"/>
  <c r="K461" i="2"/>
  <c r="S445" i="2"/>
  <c r="V445" i="2" s="1"/>
  <c r="B445" i="7" s="1"/>
  <c r="S442" i="2"/>
  <c r="V442" i="2" s="1"/>
  <c r="K430" i="2"/>
  <c r="K427" i="2"/>
  <c r="K415" i="2"/>
  <c r="S413" i="2"/>
  <c r="V413" i="2" s="1"/>
  <c r="S402" i="2"/>
  <c r="V402" i="2" s="1"/>
  <c r="S366" i="2"/>
  <c r="V366" i="2" s="1"/>
  <c r="S363" i="2"/>
  <c r="V363" i="2" s="1"/>
  <c r="K351" i="2"/>
  <c r="K337" i="2"/>
  <c r="S263" i="2"/>
  <c r="V263" i="2" s="1"/>
  <c r="K229" i="2"/>
  <c r="K221" i="2"/>
  <c r="S219" i="2"/>
  <c r="V219" i="2" s="1"/>
  <c r="K204" i="2"/>
  <c r="K179" i="2"/>
  <c r="S166" i="2"/>
  <c r="V166" i="2" s="1"/>
  <c r="K165" i="2"/>
  <c r="S152" i="2"/>
  <c r="V152" i="2" s="1"/>
  <c r="S149" i="2"/>
  <c r="V149" i="2" s="1"/>
  <c r="K120" i="2"/>
  <c r="S118" i="2"/>
  <c r="V118" i="2" s="1"/>
  <c r="K53" i="2"/>
  <c r="S48" i="2"/>
  <c r="V48" i="2" s="1"/>
  <c r="K14" i="2"/>
  <c r="K396" i="2"/>
  <c r="S238" i="2"/>
  <c r="V238" i="2" s="1"/>
  <c r="S54" i="2"/>
  <c r="V54" i="2" s="1"/>
  <c r="K39" i="2"/>
  <c r="K491" i="2"/>
  <c r="K488" i="2"/>
  <c r="S467" i="2"/>
  <c r="V467" i="2" s="1"/>
  <c r="K436" i="2"/>
  <c r="K417" i="2"/>
  <c r="K414" i="2"/>
  <c r="K408" i="2"/>
  <c r="S399" i="2"/>
  <c r="V399" i="2" s="1"/>
  <c r="S387" i="2"/>
  <c r="V387" i="2" s="1"/>
  <c r="S356" i="2"/>
  <c r="V356" i="2" s="1"/>
  <c r="S343" i="2"/>
  <c r="V343" i="2" s="1"/>
  <c r="K311" i="2"/>
  <c r="K308" i="2"/>
  <c r="K305" i="2"/>
  <c r="K302" i="2"/>
  <c r="K299" i="2"/>
  <c r="S287" i="2"/>
  <c r="V287" i="2" s="1"/>
  <c r="S284" i="2"/>
  <c r="V284" i="2" s="1"/>
  <c r="K265" i="2"/>
  <c r="K231" i="2"/>
  <c r="S216" i="2"/>
  <c r="V216" i="2" s="1"/>
  <c r="K212" i="2"/>
  <c r="S197" i="2"/>
  <c r="V197" i="2" s="1"/>
  <c r="K193" i="2"/>
  <c r="K190" i="2"/>
  <c r="S163" i="2"/>
  <c r="V163" i="2" s="1"/>
  <c r="K156" i="2"/>
  <c r="K125" i="2"/>
  <c r="K122" i="2"/>
  <c r="K119" i="2"/>
  <c r="S92" i="2"/>
  <c r="V92" i="2" s="1"/>
  <c r="K91" i="2"/>
  <c r="S79" i="2"/>
  <c r="V79" i="2" s="1"/>
  <c r="S67" i="2"/>
  <c r="V67" i="2" s="1"/>
  <c r="S55" i="2"/>
  <c r="V55" i="2" s="1"/>
  <c r="K45" i="2"/>
  <c r="S43" i="2"/>
  <c r="V43" i="2" s="1"/>
  <c r="K42" i="2"/>
  <c r="K36" i="2"/>
  <c r="K455" i="2"/>
  <c r="K333" i="2"/>
  <c r="K317" i="2"/>
  <c r="K228" i="2"/>
  <c r="K209" i="2"/>
  <c r="K203" i="2"/>
  <c r="S179" i="2"/>
  <c r="V179" i="2" s="1"/>
  <c r="S157" i="2"/>
  <c r="V157" i="2" s="1"/>
  <c r="S151" i="2"/>
  <c r="V151" i="2" s="1"/>
  <c r="K147" i="2"/>
  <c r="K141" i="2"/>
  <c r="K135" i="2"/>
  <c r="S126" i="2"/>
  <c r="V126" i="2" s="1"/>
  <c r="S120" i="2"/>
  <c r="V120" i="2" s="1"/>
  <c r="K116" i="2"/>
  <c r="S95" i="2"/>
  <c r="V95" i="2" s="1"/>
  <c r="K85" i="2"/>
  <c r="S46" i="2"/>
  <c r="V46" i="2" s="1"/>
  <c r="S37" i="2"/>
  <c r="V37" i="2" s="1"/>
  <c r="K33" i="2"/>
  <c r="S28" i="2"/>
  <c r="V28" i="2" s="1"/>
  <c r="S19" i="2"/>
  <c r="V19" i="2" s="1"/>
  <c r="S486" i="2"/>
  <c r="V486" i="2" s="1"/>
  <c r="K458" i="2"/>
  <c r="S447" i="2"/>
  <c r="V447" i="2" s="1"/>
  <c r="S362" i="2"/>
  <c r="V362" i="2" s="1"/>
  <c r="S337" i="2"/>
  <c r="V337" i="2" s="1"/>
  <c r="K293" i="2"/>
  <c r="S272" i="2"/>
  <c r="V272" i="2" s="1"/>
  <c r="K225" i="2"/>
  <c r="K495" i="2"/>
  <c r="S477" i="2"/>
  <c r="V477" i="2" s="1"/>
  <c r="K473" i="2"/>
  <c r="S456" i="2"/>
  <c r="V456" i="2" s="1"/>
  <c r="K393" i="2"/>
  <c r="K387" i="2"/>
  <c r="S328" i="2"/>
  <c r="V328" i="2" s="1"/>
  <c r="K284" i="2"/>
  <c r="S269" i="2"/>
  <c r="V269" i="2" s="1"/>
  <c r="K250" i="2"/>
  <c r="K219" i="2"/>
  <c r="S207" i="2"/>
  <c r="V207" i="2" s="1"/>
  <c r="K197" i="2"/>
  <c r="S173" i="2"/>
  <c r="V173" i="2" s="1"/>
  <c r="S167" i="2"/>
  <c r="V167" i="2" s="1"/>
  <c r="K163" i="2"/>
  <c r="S136" i="2"/>
  <c r="V136" i="2" s="1"/>
  <c r="S117" i="2"/>
  <c r="V117" i="2" s="1"/>
  <c r="K113" i="2"/>
  <c r="K110" i="2"/>
  <c r="S80" i="2"/>
  <c r="V80" i="2" s="1"/>
  <c r="K73" i="2"/>
  <c r="K67" i="2"/>
  <c r="K58" i="2"/>
  <c r="S31" i="2"/>
  <c r="V31" i="2" s="1"/>
  <c r="S13" i="2"/>
  <c r="V13" i="2" s="1"/>
  <c r="S502" i="2"/>
  <c r="V502" i="2" s="1"/>
  <c r="K492" i="2"/>
  <c r="S490" i="2"/>
  <c r="V490" i="2" s="1"/>
  <c r="K470" i="2"/>
  <c r="K431" i="2"/>
  <c r="K412" i="2"/>
  <c r="S404" i="2"/>
  <c r="V404" i="2" s="1"/>
  <c r="S394" i="2"/>
  <c r="V394" i="2" s="1"/>
  <c r="S391" i="2"/>
  <c r="V391" i="2" s="1"/>
  <c r="K390" i="2"/>
  <c r="S388" i="2"/>
  <c r="V388" i="2" s="1"/>
  <c r="K381" i="2"/>
  <c r="S375" i="2"/>
  <c r="V375" i="2" s="1"/>
  <c r="K365" i="2"/>
  <c r="S350" i="2"/>
  <c r="V350" i="2" s="1"/>
  <c r="K300" i="2"/>
  <c r="S288" i="2"/>
  <c r="V288" i="2" s="1"/>
  <c r="S285" i="2"/>
  <c r="V285" i="2" s="1"/>
  <c r="S223" i="2"/>
  <c r="V223" i="2" s="1"/>
  <c r="S220" i="2"/>
  <c r="V220" i="2" s="1"/>
  <c r="S195" i="2"/>
  <c r="V195" i="2" s="1"/>
  <c r="S186" i="2"/>
  <c r="V186" i="2" s="1"/>
  <c r="K157" i="2"/>
  <c r="K154" i="2"/>
  <c r="K151" i="2"/>
  <c r="S111" i="2"/>
  <c r="V111" i="2" s="1"/>
  <c r="K101" i="2"/>
  <c r="K92" i="2"/>
  <c r="S77" i="2"/>
  <c r="V77" i="2" s="1"/>
  <c r="S71" i="2"/>
  <c r="V71" i="2" s="1"/>
  <c r="S56" i="2"/>
  <c r="V56" i="2" s="1"/>
  <c r="K43" i="2"/>
  <c r="K483" i="2"/>
  <c r="S481" i="2"/>
  <c r="V481" i="2" s="1"/>
  <c r="K340" i="2"/>
  <c r="S124" i="2"/>
  <c r="V124" i="2" s="1"/>
  <c r="S62" i="2"/>
  <c r="V62" i="2" s="1"/>
  <c r="S44" i="2"/>
  <c r="V44" i="2" s="1"/>
  <c r="K37" i="2"/>
  <c r="K22" i="2"/>
  <c r="K19" i="2"/>
  <c r="S509" i="2"/>
  <c r="V509" i="2" s="1"/>
  <c r="K505" i="2"/>
  <c r="K499" i="2"/>
  <c r="S497" i="2"/>
  <c r="V497" i="2" s="1"/>
  <c r="K462" i="2"/>
  <c r="S460" i="2"/>
  <c r="V460" i="2" s="1"/>
  <c r="K456" i="2"/>
  <c r="K453" i="2"/>
  <c r="S451" i="2"/>
  <c r="V451" i="2" s="1"/>
  <c r="K397" i="2"/>
  <c r="K391" i="2"/>
  <c r="S341" i="2"/>
  <c r="V341" i="2" s="1"/>
  <c r="S335" i="2"/>
  <c r="V335" i="2" s="1"/>
  <c r="S319" i="2"/>
  <c r="V319" i="2" s="1"/>
  <c r="S313" i="2"/>
  <c r="V313" i="2" s="1"/>
  <c r="S295" i="2"/>
  <c r="V295" i="2" s="1"/>
  <c r="K285" i="2"/>
  <c r="K257" i="2"/>
  <c r="S227" i="2"/>
  <c r="V227" i="2" s="1"/>
  <c r="S208" i="2"/>
  <c r="V208" i="2" s="1"/>
  <c r="S202" i="2"/>
  <c r="V202" i="2" s="1"/>
  <c r="S140" i="2"/>
  <c r="V140" i="2" s="1"/>
  <c r="K139" i="2"/>
  <c r="S127" i="2"/>
  <c r="V127" i="2" s="1"/>
  <c r="K117" i="2"/>
  <c r="K108" i="2"/>
  <c r="K77" i="2"/>
  <c r="K71" i="2"/>
  <c r="S47" i="2"/>
  <c r="V47" i="2" s="1"/>
  <c r="S32" i="2"/>
  <c r="V32" i="2" s="1"/>
  <c r="S23" i="2"/>
  <c r="V23" i="2" s="1"/>
  <c r="K429" i="2"/>
  <c r="S420" i="2"/>
  <c r="V420" i="2" s="1"/>
  <c r="K407" i="2"/>
  <c r="S392" i="2"/>
  <c r="V392" i="2" s="1"/>
  <c r="S283" i="2"/>
  <c r="V283" i="2" s="1"/>
  <c r="K279" i="2"/>
  <c r="S270" i="2"/>
  <c r="V270" i="2" s="1"/>
  <c r="S252" i="2"/>
  <c r="V252" i="2" s="1"/>
  <c r="K189" i="2"/>
  <c r="K183" i="2"/>
  <c r="S174" i="2"/>
  <c r="V174" i="2" s="1"/>
  <c r="S14" i="2"/>
  <c r="V14" i="2" s="1"/>
  <c r="S500" i="2"/>
  <c r="V500" i="2" s="1"/>
  <c r="K481" i="2"/>
  <c r="K468" i="2"/>
  <c r="S466" i="2"/>
  <c r="V466" i="2" s="1"/>
  <c r="S463" i="2"/>
  <c r="V463" i="2" s="1"/>
  <c r="S436" i="2"/>
  <c r="V436" i="2" s="1"/>
  <c r="S414" i="2"/>
  <c r="V414" i="2" s="1"/>
  <c r="S370" i="2"/>
  <c r="V370" i="2" s="1"/>
  <c r="K360" i="2"/>
  <c r="K357" i="2"/>
  <c r="S351" i="2"/>
  <c r="V351" i="2" s="1"/>
  <c r="S348" i="2"/>
  <c r="V348" i="2" s="1"/>
  <c r="S323" i="2"/>
  <c r="V323" i="2" s="1"/>
  <c r="K307" i="2"/>
  <c r="S302" i="2"/>
  <c r="V302" i="2" s="1"/>
  <c r="K298" i="2"/>
  <c r="S289" i="2"/>
  <c r="V289" i="2" s="1"/>
  <c r="S280" i="2"/>
  <c r="V280" i="2" s="1"/>
  <c r="K276" i="2"/>
  <c r="S215" i="2"/>
  <c r="V215" i="2" s="1"/>
  <c r="K211" i="2"/>
  <c r="S190" i="2"/>
  <c r="V190" i="2" s="1"/>
  <c r="S184" i="2"/>
  <c r="V184" i="2" s="1"/>
  <c r="K161" i="2"/>
  <c r="S156" i="2"/>
  <c r="V156" i="2" s="1"/>
  <c r="K155" i="2"/>
  <c r="S131" i="2"/>
  <c r="V131" i="2" s="1"/>
  <c r="S69" i="2"/>
  <c r="V69" i="2" s="1"/>
  <c r="K65" i="2"/>
  <c r="K62" i="2"/>
  <c r="S51" i="2"/>
  <c r="V51" i="2" s="1"/>
  <c r="K41" i="2"/>
  <c r="K35" i="2"/>
  <c r="K23" i="2"/>
  <c r="K20" i="2"/>
  <c r="K497" i="2"/>
  <c r="K484" i="2"/>
  <c r="S482" i="2"/>
  <c r="V482" i="2" s="1"/>
  <c r="K460" i="2"/>
  <c r="K448" i="2"/>
  <c r="S383" i="2"/>
  <c r="V383" i="2" s="1"/>
  <c r="S367" i="2"/>
  <c r="V367" i="2" s="1"/>
  <c r="K363" i="2"/>
  <c r="S361" i="2"/>
  <c r="V361" i="2" s="1"/>
  <c r="K338" i="2"/>
  <c r="S311" i="2"/>
  <c r="V311" i="2" s="1"/>
  <c r="S296" i="2"/>
  <c r="V296" i="2" s="1"/>
  <c r="K273" i="2"/>
  <c r="K236" i="2"/>
  <c r="S234" i="2"/>
  <c r="V234" i="2" s="1"/>
  <c r="S231" i="2"/>
  <c r="V231" i="2" s="1"/>
  <c r="K177" i="2"/>
  <c r="K171" i="2"/>
  <c r="S159" i="2"/>
  <c r="V159" i="2" s="1"/>
  <c r="K149" i="2"/>
  <c r="K140" i="2"/>
  <c r="S125" i="2"/>
  <c r="V125" i="2" s="1"/>
  <c r="S119" i="2"/>
  <c r="V119" i="2" s="1"/>
  <c r="K115" i="2"/>
  <c r="K109" i="2"/>
  <c r="K106" i="2"/>
  <c r="K103" i="2"/>
  <c r="S45" i="2"/>
  <c r="V45" i="2" s="1"/>
  <c r="S24" i="2"/>
  <c r="V24" i="2" s="1"/>
  <c r="S21" i="2"/>
  <c r="V21" i="2" s="1"/>
  <c r="K17" i="2"/>
  <c r="S507" i="2"/>
  <c r="V507" i="2" s="1"/>
  <c r="S504" i="2"/>
  <c r="V504" i="2" s="1"/>
  <c r="K475" i="2"/>
  <c r="K472" i="2"/>
  <c r="K442" i="2"/>
  <c r="K433" i="2"/>
  <c r="K401" i="2"/>
  <c r="S396" i="2"/>
  <c r="V396" i="2" s="1"/>
  <c r="K373" i="2"/>
  <c r="S352" i="2"/>
  <c r="V352" i="2" s="1"/>
  <c r="K345" i="2"/>
  <c r="S339" i="2"/>
  <c r="V339" i="2" s="1"/>
  <c r="S333" i="2"/>
  <c r="V333" i="2" s="1"/>
  <c r="S317" i="2"/>
  <c r="V317" i="2" s="1"/>
  <c r="K292" i="2"/>
  <c r="K283" i="2"/>
  <c r="S277" i="2"/>
  <c r="V277" i="2" s="1"/>
  <c r="S268" i="2"/>
  <c r="V268" i="2" s="1"/>
  <c r="S259" i="2"/>
  <c r="V259" i="2" s="1"/>
  <c r="S256" i="2"/>
  <c r="V256" i="2" s="1"/>
  <c r="K252" i="2"/>
  <c r="K215" i="2"/>
  <c r="S206" i="2"/>
  <c r="V206" i="2" s="1"/>
  <c r="S200" i="2"/>
  <c r="V200" i="2" s="1"/>
  <c r="S138" i="2"/>
  <c r="V138" i="2" s="1"/>
  <c r="K81" i="2"/>
  <c r="S76" i="2"/>
  <c r="V76" i="2" s="1"/>
  <c r="K75" i="2"/>
  <c r="S30" i="2"/>
  <c r="V30" i="2" s="1"/>
  <c r="K435" i="2"/>
  <c r="K222" i="2"/>
  <c r="S101" i="2"/>
  <c r="V101" i="2" s="1"/>
  <c r="S428" i="2"/>
  <c r="V428" i="2" s="1"/>
  <c r="S316" i="2"/>
  <c r="V316" i="2" s="1"/>
  <c r="S309" i="2"/>
  <c r="V309" i="2" s="1"/>
  <c r="K268" i="2"/>
  <c r="K261" i="2"/>
  <c r="K238" i="2"/>
  <c r="K94" i="2"/>
  <c r="K411" i="2"/>
  <c r="K403" i="2"/>
  <c r="K355" i="2"/>
  <c r="K309" i="2"/>
  <c r="S300" i="2"/>
  <c r="V300" i="2" s="1"/>
  <c r="S293" i="2"/>
  <c r="V293" i="2" s="1"/>
  <c r="S243" i="2"/>
  <c r="V243" i="2" s="1"/>
  <c r="K126" i="2"/>
  <c r="K379" i="2"/>
  <c r="K371" i="2"/>
  <c r="K348" i="2"/>
  <c r="S307" i="2"/>
  <c r="V307" i="2" s="1"/>
  <c r="K286" i="2"/>
  <c r="K142" i="2"/>
  <c r="S453" i="2"/>
  <c r="V453" i="2" s="1"/>
  <c r="S405" i="2"/>
  <c r="V405" i="2" s="1"/>
  <c r="S357" i="2"/>
  <c r="V357" i="2" s="1"/>
  <c r="K341" i="2"/>
  <c r="S165" i="2"/>
  <c r="V165" i="2" s="1"/>
  <c r="S397" i="2"/>
  <c r="V397" i="2" s="1"/>
  <c r="S373" i="2"/>
  <c r="V373" i="2" s="1"/>
  <c r="K364" i="2"/>
  <c r="S181" i="2"/>
  <c r="V181" i="2" s="1"/>
  <c r="S381" i="2"/>
  <c r="V381" i="2" s="1"/>
  <c r="S365" i="2"/>
  <c r="V365" i="2" s="1"/>
  <c r="S332" i="2"/>
  <c r="V332" i="2" s="1"/>
  <c r="S325" i="2"/>
  <c r="V325" i="2" s="1"/>
  <c r="S291" i="2"/>
  <c r="V291" i="2" s="1"/>
  <c r="K270" i="2"/>
  <c r="K174" i="2"/>
  <c r="S336" i="2"/>
  <c r="V336" i="2" s="1"/>
  <c r="S213" i="2"/>
  <c r="V213" i="2" s="1"/>
  <c r="S85" i="2"/>
  <c r="V85" i="2" s="1"/>
  <c r="K332" i="2"/>
  <c r="K325" i="2"/>
  <c r="K318" i="2"/>
  <c r="S275" i="2"/>
  <c r="V275" i="2" s="1"/>
  <c r="K254" i="2"/>
  <c r="S245" i="2"/>
  <c r="V245" i="2" s="1"/>
  <c r="S229" i="2"/>
  <c r="V229" i="2" s="1"/>
  <c r="K206" i="2"/>
  <c r="K78" i="2"/>
  <c r="E9" i="7"/>
  <c r="F22" i="4" s="1"/>
  <c r="W512" i="2"/>
  <c r="C9" i="7"/>
  <c r="F20" i="4" s="1"/>
  <c r="H371" i="7"/>
  <c r="H355" i="7"/>
  <c r="H339" i="7"/>
  <c r="H323" i="7"/>
  <c r="H307" i="7"/>
  <c r="H291" i="7"/>
  <c r="H275" i="7"/>
  <c r="H259" i="7"/>
  <c r="H243" i="7"/>
  <c r="H227" i="7"/>
  <c r="H211" i="7"/>
  <c r="H195" i="7"/>
  <c r="H179" i="7"/>
  <c r="H163" i="7"/>
  <c r="H147" i="7"/>
  <c r="H131" i="7"/>
  <c r="H115" i="7"/>
  <c r="H99" i="7"/>
  <c r="H83" i="7"/>
  <c r="H67" i="7"/>
  <c r="H51" i="7"/>
  <c r="H35" i="7"/>
  <c r="H19" i="7"/>
  <c r="H505" i="7"/>
  <c r="H489" i="7"/>
  <c r="H473" i="7"/>
  <c r="H457" i="7"/>
  <c r="H441" i="7"/>
  <c r="H425" i="7"/>
  <c r="H409" i="7"/>
  <c r="H393" i="7"/>
  <c r="H377" i="7"/>
  <c r="H322" i="7"/>
  <c r="H303" i="7"/>
  <c r="H249" i="7"/>
  <c r="H194" i="7"/>
  <c r="H175" i="7"/>
  <c r="H134" i="7"/>
  <c r="H36" i="7"/>
  <c r="H162" i="7"/>
  <c r="H146" i="7"/>
  <c r="H130" i="7"/>
  <c r="H114" i="7"/>
  <c r="H98" i="7"/>
  <c r="H82" i="7"/>
  <c r="H66" i="7"/>
  <c r="H50" i="7"/>
  <c r="H34" i="7"/>
  <c r="H18" i="7"/>
  <c r="H358" i="7"/>
  <c r="H340" i="7"/>
  <c r="H302" i="7"/>
  <c r="H266" i="7"/>
  <c r="H230" i="7"/>
  <c r="H212" i="7"/>
  <c r="H86" i="7"/>
  <c r="H338" i="7"/>
  <c r="H319" i="7"/>
  <c r="H265" i="7"/>
  <c r="H210" i="7"/>
  <c r="H191" i="7"/>
  <c r="H154" i="7"/>
  <c r="H132" i="7"/>
  <c r="H31" i="7"/>
  <c r="H368" i="7"/>
  <c r="H352" i="7"/>
  <c r="H336" i="7"/>
  <c r="H320" i="7"/>
  <c r="H304" i="7"/>
  <c r="H288" i="7"/>
  <c r="H272" i="7"/>
  <c r="H256" i="7"/>
  <c r="H240" i="7"/>
  <c r="H224" i="7"/>
  <c r="H208" i="7"/>
  <c r="H192" i="7"/>
  <c r="H176" i="7"/>
  <c r="H160" i="7"/>
  <c r="H144" i="7"/>
  <c r="H128" i="7"/>
  <c r="H112" i="7"/>
  <c r="H96" i="7"/>
  <c r="H80" i="7"/>
  <c r="H64" i="7"/>
  <c r="H48" i="7"/>
  <c r="H32" i="7"/>
  <c r="H16" i="7"/>
  <c r="H502" i="7"/>
  <c r="H486" i="7"/>
  <c r="H470" i="7"/>
  <c r="H454" i="7"/>
  <c r="H438" i="7"/>
  <c r="H422" i="7"/>
  <c r="H406" i="7"/>
  <c r="H390" i="7"/>
  <c r="H374" i="7"/>
  <c r="H356" i="7"/>
  <c r="H337" i="7"/>
  <c r="H318" i="7"/>
  <c r="H282" i="7"/>
  <c r="H246" i="7"/>
  <c r="H228" i="7"/>
  <c r="H209" i="7"/>
  <c r="H153" i="7"/>
  <c r="H129" i="7"/>
  <c r="H106" i="7"/>
  <c r="H84" i="7"/>
  <c r="H58" i="7"/>
  <c r="H354" i="7"/>
  <c r="H335" i="7"/>
  <c r="H299" i="7"/>
  <c r="H281" i="7"/>
  <c r="H226" i="7"/>
  <c r="H207" i="7"/>
  <c r="H127" i="7"/>
  <c r="H105" i="7"/>
  <c r="H81" i="7"/>
  <c r="H57" i="7"/>
  <c r="H142" i="7"/>
  <c r="H126" i="7"/>
  <c r="H110" i="7"/>
  <c r="H94" i="7"/>
  <c r="H78" i="7"/>
  <c r="H62" i="7"/>
  <c r="H46" i="7"/>
  <c r="H30" i="7"/>
  <c r="H14" i="7"/>
  <c r="H500" i="7"/>
  <c r="H484" i="7"/>
  <c r="H468" i="7"/>
  <c r="H452" i="7"/>
  <c r="H436" i="7"/>
  <c r="H420" i="7"/>
  <c r="H404" i="7"/>
  <c r="H388" i="7"/>
  <c r="H372" i="7"/>
  <c r="H353" i="7"/>
  <c r="H334" i="7"/>
  <c r="H298" i="7"/>
  <c r="H262" i="7"/>
  <c r="H244" i="7"/>
  <c r="H225" i="7"/>
  <c r="H206" i="7"/>
  <c r="H170" i="7"/>
  <c r="H150" i="7"/>
  <c r="H79" i="7"/>
  <c r="H54" i="7"/>
  <c r="H499" i="7"/>
  <c r="H483" i="7"/>
  <c r="H467" i="7"/>
  <c r="H451" i="7"/>
  <c r="H435" i="7"/>
  <c r="H419" i="7"/>
  <c r="H403" i="7"/>
  <c r="H387" i="7"/>
  <c r="H370" i="7"/>
  <c r="H351" i="7"/>
  <c r="H333" i="7"/>
  <c r="H315" i="7"/>
  <c r="H297" i="7"/>
  <c r="H242" i="7"/>
  <c r="H223" i="7"/>
  <c r="H205" i="7"/>
  <c r="H169" i="7"/>
  <c r="H102" i="7"/>
  <c r="H77" i="7"/>
  <c r="H25" i="7"/>
  <c r="H498" i="7"/>
  <c r="H482" i="7"/>
  <c r="H466" i="7"/>
  <c r="H450" i="7"/>
  <c r="H434" i="7"/>
  <c r="H418" i="7"/>
  <c r="H402" i="7"/>
  <c r="H386" i="7"/>
  <c r="H369" i="7"/>
  <c r="H350" i="7"/>
  <c r="H332" i="7"/>
  <c r="H314" i="7"/>
  <c r="H278" i="7"/>
  <c r="H260" i="7"/>
  <c r="H241" i="7"/>
  <c r="H222" i="7"/>
  <c r="H204" i="7"/>
  <c r="H186" i="7"/>
  <c r="H148" i="7"/>
  <c r="H76" i="7"/>
  <c r="H52" i="7"/>
  <c r="H22" i="7"/>
  <c r="H497" i="7"/>
  <c r="H481" i="7"/>
  <c r="H465" i="7"/>
  <c r="H449" i="7"/>
  <c r="H433" i="7"/>
  <c r="H417" i="7"/>
  <c r="H401" i="7"/>
  <c r="H385" i="7"/>
  <c r="H367" i="7"/>
  <c r="H349" i="7"/>
  <c r="H331" i="7"/>
  <c r="H313" i="7"/>
  <c r="H258" i="7"/>
  <c r="H239" i="7"/>
  <c r="H221" i="7"/>
  <c r="H203" i="7"/>
  <c r="H185" i="7"/>
  <c r="H145" i="7"/>
  <c r="H122" i="7"/>
  <c r="H100" i="7"/>
  <c r="H75" i="7"/>
  <c r="H49" i="7"/>
  <c r="H42" i="7"/>
  <c r="H26" i="7"/>
  <c r="H496" i="7"/>
  <c r="H480" i="7"/>
  <c r="H464" i="7"/>
  <c r="H448" i="7"/>
  <c r="H432" i="7"/>
  <c r="H416" i="7"/>
  <c r="H400" i="7"/>
  <c r="H384" i="7"/>
  <c r="H366" i="7"/>
  <c r="H348" i="7"/>
  <c r="H330" i="7"/>
  <c r="H294" i="7"/>
  <c r="H276" i="7"/>
  <c r="H257" i="7"/>
  <c r="H238" i="7"/>
  <c r="H220" i="7"/>
  <c r="H202" i="7"/>
  <c r="H166" i="7"/>
  <c r="H143" i="7"/>
  <c r="H121" i="7"/>
  <c r="H97" i="7"/>
  <c r="H74" i="7"/>
  <c r="H47" i="7"/>
  <c r="H20" i="7"/>
  <c r="H511" i="7"/>
  <c r="H495" i="7"/>
  <c r="H479" i="7"/>
  <c r="H463" i="7"/>
  <c r="H447" i="7"/>
  <c r="H431" i="7"/>
  <c r="H415" i="7"/>
  <c r="H399" i="7"/>
  <c r="H383" i="7"/>
  <c r="H365" i="7"/>
  <c r="H347" i="7"/>
  <c r="H329" i="7"/>
  <c r="H274" i="7"/>
  <c r="H255" i="7"/>
  <c r="H237" i="7"/>
  <c r="H219" i="7"/>
  <c r="H201" i="7"/>
  <c r="H141" i="7"/>
  <c r="H95" i="7"/>
  <c r="H73" i="7"/>
  <c r="H45" i="7"/>
  <c r="H17" i="7"/>
  <c r="H152" i="7"/>
  <c r="H136" i="7"/>
  <c r="H120" i="7"/>
  <c r="H104" i="7"/>
  <c r="H88" i="7"/>
  <c r="H72" i="7"/>
  <c r="H56" i="7"/>
  <c r="H40" i="7"/>
  <c r="H24" i="7"/>
  <c r="H510" i="7"/>
  <c r="H494" i="7"/>
  <c r="H478" i="7"/>
  <c r="H462" i="7"/>
  <c r="H446" i="7"/>
  <c r="H430" i="7"/>
  <c r="H414" i="7"/>
  <c r="H398" i="7"/>
  <c r="H382" i="7"/>
  <c r="H364" i="7"/>
  <c r="H346" i="7"/>
  <c r="H328" i="7"/>
  <c r="H310" i="7"/>
  <c r="H292" i="7"/>
  <c r="H273" i="7"/>
  <c r="H254" i="7"/>
  <c r="H236" i="7"/>
  <c r="H218" i="7"/>
  <c r="H200" i="7"/>
  <c r="H182" i="7"/>
  <c r="H164" i="7"/>
  <c r="H140" i="7"/>
  <c r="H118" i="7"/>
  <c r="H93" i="7"/>
  <c r="H70" i="7"/>
  <c r="H44" i="7"/>
  <c r="H15" i="7"/>
  <c r="H71" i="7"/>
  <c r="H55" i="7"/>
  <c r="H39" i="7"/>
  <c r="H23" i="7"/>
  <c r="H509" i="7"/>
  <c r="H493" i="7"/>
  <c r="H477" i="7"/>
  <c r="H461" i="7"/>
  <c r="H445" i="7"/>
  <c r="H429" i="7"/>
  <c r="H413" i="7"/>
  <c r="H397" i="7"/>
  <c r="H381" i="7"/>
  <c r="H363" i="7"/>
  <c r="H345" i="7"/>
  <c r="H327" i="7"/>
  <c r="H290" i="7"/>
  <c r="H271" i="7"/>
  <c r="H253" i="7"/>
  <c r="H235" i="7"/>
  <c r="H217" i="7"/>
  <c r="H199" i="7"/>
  <c r="H161" i="7"/>
  <c r="H139" i="7"/>
  <c r="H92" i="7"/>
  <c r="H43" i="7"/>
  <c r="H13" i="7"/>
  <c r="H508" i="7"/>
  <c r="H492" i="7"/>
  <c r="H476" i="7"/>
  <c r="H460" i="7"/>
  <c r="H444" i="7"/>
  <c r="H428" i="7"/>
  <c r="H412" i="7"/>
  <c r="H396" i="7"/>
  <c r="H380" i="7"/>
  <c r="H362" i="7"/>
  <c r="H344" i="7"/>
  <c r="H326" i="7"/>
  <c r="H308" i="7"/>
  <c r="H289" i="7"/>
  <c r="H270" i="7"/>
  <c r="H252" i="7"/>
  <c r="H234" i="7"/>
  <c r="H216" i="7"/>
  <c r="H198" i="7"/>
  <c r="H180" i="7"/>
  <c r="H159" i="7"/>
  <c r="H138" i="7"/>
  <c r="H116" i="7"/>
  <c r="H91" i="7"/>
  <c r="H68" i="7"/>
  <c r="H41" i="7"/>
  <c r="H12" i="7"/>
  <c r="H507" i="7"/>
  <c r="H491" i="7"/>
  <c r="H475" i="7"/>
  <c r="H459" i="7"/>
  <c r="H443" i="7"/>
  <c r="H427" i="7"/>
  <c r="H411" i="7"/>
  <c r="H395" i="7"/>
  <c r="H379" i="7"/>
  <c r="H361" i="7"/>
  <c r="H343" i="7"/>
  <c r="H325" i="7"/>
  <c r="H306" i="7"/>
  <c r="H287" i="7"/>
  <c r="H269" i="7"/>
  <c r="H251" i="7"/>
  <c r="H233" i="7"/>
  <c r="H215" i="7"/>
  <c r="H197" i="7"/>
  <c r="H178" i="7"/>
  <c r="H158" i="7"/>
  <c r="H137" i="7"/>
  <c r="H113" i="7"/>
  <c r="H90" i="7"/>
  <c r="H65" i="7"/>
  <c r="H38" i="7"/>
  <c r="H506" i="7"/>
  <c r="H490" i="7"/>
  <c r="H474" i="7"/>
  <c r="H458" i="7"/>
  <c r="H442" i="7"/>
  <c r="H426" i="7"/>
  <c r="H410" i="7"/>
  <c r="H394" i="7"/>
  <c r="H378" i="7"/>
  <c r="H360" i="7"/>
  <c r="H342" i="7"/>
  <c r="H324" i="7"/>
  <c r="H305" i="7"/>
  <c r="H286" i="7"/>
  <c r="H268" i="7"/>
  <c r="H250" i="7"/>
  <c r="H232" i="7"/>
  <c r="H214" i="7"/>
  <c r="H196" i="7"/>
  <c r="H177" i="7"/>
  <c r="H157" i="7"/>
  <c r="H135" i="7"/>
  <c r="H111" i="7"/>
  <c r="H89" i="7"/>
  <c r="H63" i="7"/>
  <c r="H37" i="7"/>
  <c r="K9" i="7"/>
  <c r="J9" i="7"/>
  <c r="S509" i="1"/>
  <c r="S511" i="1" s="1"/>
  <c r="E18" i="4"/>
  <c r="J9" i="2" l="1"/>
  <c r="I9" i="2"/>
  <c r="B488" i="7"/>
  <c r="B392" i="7"/>
  <c r="B266" i="7"/>
  <c r="B511" i="7"/>
  <c r="S9" i="2"/>
  <c r="B202" i="7"/>
  <c r="B376" i="7"/>
  <c r="B127" i="7"/>
  <c r="B420" i="7"/>
  <c r="B71" i="7"/>
  <c r="B105" i="7"/>
  <c r="B483" i="7"/>
  <c r="B259" i="7"/>
  <c r="B439" i="7"/>
  <c r="B276" i="7"/>
  <c r="B340" i="7"/>
  <c r="B216" i="7"/>
  <c r="B455" i="7"/>
  <c r="B387" i="7"/>
  <c r="B438" i="7"/>
  <c r="B492" i="7"/>
  <c r="B236" i="7"/>
  <c r="B42" i="7"/>
  <c r="B298" i="7"/>
  <c r="B20" i="7"/>
  <c r="B319" i="7"/>
  <c r="B53" i="7"/>
  <c r="B360" i="7"/>
  <c r="B489" i="7"/>
  <c r="B50" i="7"/>
  <c r="B306" i="7"/>
  <c r="B170" i="7"/>
  <c r="B182" i="7"/>
  <c r="B233" i="7"/>
  <c r="B505" i="7"/>
  <c r="B66" i="7"/>
  <c r="B149" i="7"/>
  <c r="B383" i="7"/>
  <c r="B499" i="7"/>
  <c r="B99" i="7"/>
  <c r="B104" i="7"/>
  <c r="B232" i="7"/>
  <c r="B115" i="7"/>
  <c r="B243" i="7"/>
  <c r="B227" i="7"/>
  <c r="B81" i="7"/>
  <c r="B337" i="7"/>
  <c r="B194" i="7"/>
  <c r="B277" i="7"/>
  <c r="B18" i="7"/>
  <c r="B477" i="7"/>
  <c r="B385" i="7"/>
  <c r="B91" i="7"/>
  <c r="B128" i="7"/>
  <c r="B165" i="7"/>
  <c r="B247" i="7"/>
  <c r="B201" i="7"/>
  <c r="B193" i="7"/>
  <c r="B449" i="7"/>
  <c r="B318" i="7"/>
  <c r="B371" i="7"/>
  <c r="B38" i="7"/>
  <c r="B284" i="7"/>
  <c r="B354" i="7"/>
  <c r="B285" i="7"/>
  <c r="B257" i="7"/>
  <c r="B41" i="7"/>
  <c r="B297" i="7"/>
  <c r="B179" i="7"/>
  <c r="B120" i="7"/>
  <c r="B410" i="7"/>
  <c r="B21" i="7"/>
  <c r="B195" i="7"/>
  <c r="B384" i="7"/>
  <c r="B380" i="7"/>
  <c r="B381" i="7"/>
  <c r="B209" i="7"/>
  <c r="B465" i="7"/>
  <c r="B143" i="7"/>
  <c r="B437" i="7"/>
  <c r="B225" i="7"/>
  <c r="B481" i="7"/>
  <c r="B126" i="7"/>
  <c r="B164" i="7"/>
  <c r="B159" i="7"/>
  <c r="B272" i="7"/>
  <c r="B36" i="7"/>
  <c r="B241" i="7"/>
  <c r="B497" i="7"/>
  <c r="B175" i="7"/>
  <c r="B431" i="7"/>
  <c r="B114" i="7"/>
  <c r="B370" i="7"/>
  <c r="B452" i="7"/>
  <c r="B304" i="7"/>
  <c r="B198" i="7"/>
  <c r="B119" i="7"/>
  <c r="B375" i="7"/>
  <c r="B136" i="7"/>
  <c r="B408" i="7"/>
  <c r="B219" i="7"/>
  <c r="B461" i="7"/>
  <c r="B82" i="7"/>
  <c r="B196" i="7"/>
  <c r="B17" i="7"/>
  <c r="B273" i="7"/>
  <c r="B203" i="7"/>
  <c r="B84" i="7"/>
  <c r="B261" i="7"/>
  <c r="B152" i="7"/>
  <c r="B478" i="7"/>
  <c r="B447" i="7"/>
  <c r="B228" i="7"/>
  <c r="B33" i="7"/>
  <c r="B289" i="7"/>
  <c r="B190" i="7"/>
  <c r="B484" i="7"/>
  <c r="B336" i="7"/>
  <c r="B262" i="7"/>
  <c r="B347" i="7"/>
  <c r="B260" i="7"/>
  <c r="B220" i="7"/>
  <c r="B49" i="7"/>
  <c r="B305" i="7"/>
  <c r="B418" i="7"/>
  <c r="B15" i="7"/>
  <c r="B61" i="7"/>
  <c r="B239" i="7"/>
  <c r="B495" i="7"/>
  <c r="B356" i="7"/>
  <c r="B508" i="7"/>
  <c r="B65" i="7"/>
  <c r="B321" i="7"/>
  <c r="B509" i="7"/>
  <c r="B112" i="7"/>
  <c r="B368" i="7"/>
  <c r="B67" i="7"/>
  <c r="B121" i="7"/>
  <c r="B377" i="7"/>
  <c r="B83" i="7"/>
  <c r="B341" i="7"/>
  <c r="B426" i="7"/>
  <c r="B191" i="7"/>
  <c r="B118" i="7"/>
  <c r="B258" i="7"/>
  <c r="B11" i="7"/>
  <c r="B97" i="7"/>
  <c r="B353" i="7"/>
  <c r="B137" i="7"/>
  <c r="B393" i="7"/>
  <c r="B27" i="7"/>
  <c r="B254" i="7"/>
  <c r="B16" i="7"/>
  <c r="B292" i="7"/>
  <c r="B31" i="7"/>
  <c r="B144" i="7"/>
  <c r="B400" i="7"/>
  <c r="B113" i="7"/>
  <c r="B369" i="7"/>
  <c r="B153" i="7"/>
  <c r="B32" i="7"/>
  <c r="B330" i="7"/>
  <c r="B37" i="7"/>
  <c r="B308" i="7"/>
  <c r="B47" i="7"/>
  <c r="B303" i="7"/>
  <c r="B160" i="7"/>
  <c r="B444" i="7"/>
  <c r="B169" i="7"/>
  <c r="B425" i="7"/>
  <c r="B315" i="7"/>
  <c r="B48" i="7"/>
  <c r="B324" i="7"/>
  <c r="B176" i="7"/>
  <c r="B432" i="7"/>
  <c r="B131" i="7"/>
  <c r="B255" i="7"/>
  <c r="B316" i="7"/>
  <c r="B125" i="7"/>
  <c r="B145" i="7"/>
  <c r="B401" i="7"/>
  <c r="B79" i="7"/>
  <c r="B405" i="7"/>
  <c r="B338" i="7"/>
  <c r="B189" i="7"/>
  <c r="B161" i="7"/>
  <c r="B417" i="7"/>
  <c r="B62" i="7"/>
  <c r="B80" i="7"/>
  <c r="B100" i="7"/>
  <c r="B95" i="7"/>
  <c r="B208" i="7"/>
  <c r="B464" i="7"/>
  <c r="B404" i="7"/>
  <c r="B421" i="7"/>
  <c r="B278" i="7"/>
  <c r="B348" i="7"/>
  <c r="B253" i="7"/>
  <c r="B177" i="7"/>
  <c r="B433" i="7"/>
  <c r="B363" i="7"/>
  <c r="B96" i="7"/>
  <c r="B111" i="7"/>
  <c r="B367" i="7"/>
  <c r="B224" i="7"/>
  <c r="B132" i="7"/>
  <c r="B388" i="7"/>
  <c r="B240" i="7"/>
  <c r="B496" i="7"/>
  <c r="B242" i="7"/>
  <c r="B441" i="7"/>
  <c r="B75" i="7"/>
  <c r="B290" i="7"/>
  <c r="B140" i="7"/>
  <c r="B443" i="7"/>
  <c r="B174" i="7"/>
  <c r="B313" i="7"/>
  <c r="B459" i="7"/>
  <c r="B130" i="7"/>
  <c r="B89" i="7"/>
  <c r="B345" i="7"/>
  <c r="B235" i="7"/>
  <c r="B57" i="7"/>
  <c r="B487" i="7"/>
  <c r="B155" i="7"/>
  <c r="B334" i="7"/>
  <c r="B256" i="7"/>
  <c r="B101" i="7"/>
  <c r="B87" i="7"/>
  <c r="B500" i="7"/>
  <c r="B453" i="7"/>
  <c r="B422" i="7"/>
  <c r="B279" i="7"/>
  <c r="B40" i="7"/>
  <c r="B296" i="7"/>
  <c r="B73" i="7"/>
  <c r="B122" i="7"/>
  <c r="B378" i="7"/>
  <c r="B13" i="7"/>
  <c r="B349" i="7"/>
  <c r="B382" i="7"/>
  <c r="B352" i="7"/>
  <c r="B268" i="7"/>
  <c r="B457" i="7"/>
  <c r="B283" i="7"/>
  <c r="B210" i="7"/>
  <c r="B466" i="7"/>
  <c r="B117" i="7"/>
  <c r="B103" i="7"/>
  <c r="B213" i="7"/>
  <c r="B469" i="7"/>
  <c r="B295" i="7"/>
  <c r="B56" i="7"/>
  <c r="B312" i="7"/>
  <c r="B138" i="7"/>
  <c r="B394" i="7"/>
  <c r="B29" i="7"/>
  <c r="B365" i="7"/>
  <c r="B398" i="7"/>
  <c r="B335" i="7"/>
  <c r="B342" i="7"/>
  <c r="B322" i="7"/>
  <c r="B28" i="7"/>
  <c r="B409" i="7"/>
  <c r="B43" i="7"/>
  <c r="B299" i="7"/>
  <c r="B226" i="7"/>
  <c r="B482" i="7"/>
  <c r="B14" i="7"/>
  <c r="B270" i="7"/>
  <c r="B133" i="7"/>
  <c r="B19" i="7"/>
  <c r="B275" i="7"/>
  <c r="B52" i="7"/>
  <c r="B229" i="7"/>
  <c r="B485" i="7"/>
  <c r="B454" i="7"/>
  <c r="B311" i="7"/>
  <c r="B72" i="7"/>
  <c r="B328" i="7"/>
  <c r="B185" i="7"/>
  <c r="B154" i="7"/>
  <c r="B331" i="7"/>
  <c r="B45" i="7"/>
  <c r="B397" i="7"/>
  <c r="B414" i="7"/>
  <c r="B351" i="7"/>
  <c r="B416" i="7"/>
  <c r="B34" i="7"/>
  <c r="B44" i="7"/>
  <c r="B300" i="7"/>
  <c r="B129" i="7"/>
  <c r="B59" i="7"/>
  <c r="B498" i="7"/>
  <c r="B30" i="7"/>
  <c r="B35" i="7"/>
  <c r="B291" i="7"/>
  <c r="B245" i="7"/>
  <c r="B327" i="7"/>
  <c r="B344" i="7"/>
  <c r="B448" i="7"/>
  <c r="B501" i="7"/>
  <c r="B470" i="7"/>
  <c r="B88" i="7"/>
  <c r="B77" i="7"/>
  <c r="B429" i="7"/>
  <c r="B430" i="7"/>
  <c r="B60" i="7"/>
  <c r="B51" i="7"/>
  <c r="B307" i="7"/>
  <c r="B116" i="7"/>
  <c r="B486" i="7"/>
  <c r="B343" i="7"/>
  <c r="B265" i="7"/>
  <c r="B186" i="7"/>
  <c r="B442" i="7"/>
  <c r="B379" i="7"/>
  <c r="B93" i="7"/>
  <c r="B446" i="7"/>
  <c r="B399" i="7"/>
  <c r="B480" i="7"/>
  <c r="B76" i="7"/>
  <c r="B332" i="7"/>
  <c r="B181" i="7"/>
  <c r="B148" i="7"/>
  <c r="B359" i="7"/>
  <c r="B458" i="7"/>
  <c r="B493" i="7"/>
  <c r="B92" i="7"/>
  <c r="B217" i="7"/>
  <c r="B473" i="7"/>
  <c r="B107" i="7"/>
  <c r="B78" i="7"/>
  <c r="B197" i="7"/>
  <c r="B339" i="7"/>
  <c r="B180" i="7"/>
  <c r="B293" i="7"/>
  <c r="B230" i="7"/>
  <c r="B218" i="7"/>
  <c r="B474" i="7"/>
  <c r="B411" i="7"/>
  <c r="B141" i="7"/>
  <c r="B46" i="7"/>
  <c r="B98" i="7"/>
  <c r="B402" i="7"/>
  <c r="B108" i="7"/>
  <c r="B317" i="7"/>
  <c r="B94" i="7"/>
  <c r="B395" i="7"/>
  <c r="B355" i="7"/>
  <c r="B309" i="7"/>
  <c r="B135" i="7"/>
  <c r="B391" i="7"/>
  <c r="B329" i="7"/>
  <c r="B234" i="7"/>
  <c r="B490" i="7"/>
  <c r="B427" i="7"/>
  <c r="B157" i="7"/>
  <c r="B110" i="7"/>
  <c r="B510" i="7"/>
  <c r="B463" i="7"/>
  <c r="B22" i="7"/>
  <c r="B124" i="7"/>
  <c r="B249" i="7"/>
  <c r="B323" i="7"/>
  <c r="B109" i="7"/>
  <c r="B415" i="7"/>
  <c r="B386" i="7"/>
  <c r="B70" i="7"/>
  <c r="B244" i="7"/>
  <c r="B325" i="7"/>
  <c r="B151" i="7"/>
  <c r="B407" i="7"/>
  <c r="B168" i="7"/>
  <c r="B424" i="7"/>
  <c r="B250" i="7"/>
  <c r="B506" i="7"/>
  <c r="B173" i="7"/>
  <c r="B63" i="7"/>
  <c r="B479" i="7"/>
  <c r="B54" i="7"/>
  <c r="B434" i="7"/>
  <c r="B413" i="7"/>
  <c r="B502" i="7"/>
  <c r="B281" i="7"/>
  <c r="B462" i="7"/>
  <c r="B102" i="7"/>
  <c r="B294" i="7"/>
  <c r="B167" i="7"/>
  <c r="B423" i="7"/>
  <c r="B184" i="7"/>
  <c r="B440" i="7"/>
  <c r="B205" i="7"/>
  <c r="B222" i="7"/>
  <c r="B86" i="7"/>
  <c r="B146" i="7"/>
  <c r="B156" i="7"/>
  <c r="B412" i="7"/>
  <c r="B142" i="7"/>
  <c r="B134" i="7"/>
  <c r="B147" i="7"/>
  <c r="B403" i="7"/>
  <c r="B357" i="7"/>
  <c r="B310" i="7"/>
  <c r="B183" i="7"/>
  <c r="B200" i="7"/>
  <c r="B456" i="7"/>
  <c r="B26" i="7"/>
  <c r="B282" i="7"/>
  <c r="B475" i="7"/>
  <c r="B221" i="7"/>
  <c r="B286" i="7"/>
  <c r="B64" i="7"/>
  <c r="B162" i="7"/>
  <c r="B68" i="7"/>
  <c r="B172" i="7"/>
  <c r="B428" i="7"/>
  <c r="B187" i="7"/>
  <c r="B158" i="7"/>
  <c r="B166" i="7"/>
  <c r="B163" i="7"/>
  <c r="B419" i="7"/>
  <c r="B373" i="7"/>
  <c r="B199" i="7"/>
  <c r="B237" i="7"/>
  <c r="B207" i="7"/>
  <c r="B178" i="7"/>
  <c r="B188" i="7"/>
  <c r="B326" i="7"/>
  <c r="B472" i="7"/>
  <c r="B123" i="7"/>
  <c r="B491" i="7"/>
  <c r="B302" i="7"/>
  <c r="B460" i="7"/>
  <c r="B23" i="7"/>
  <c r="B435" i="7"/>
  <c r="B372" i="7"/>
  <c r="B389" i="7"/>
  <c r="B358" i="7"/>
  <c r="B215" i="7"/>
  <c r="B471" i="7"/>
  <c r="B58" i="7"/>
  <c r="B314" i="7"/>
  <c r="B139" i="7"/>
  <c r="B269" i="7"/>
  <c r="B223" i="7"/>
  <c r="B192" i="7"/>
  <c r="B204" i="7"/>
  <c r="B476" i="7"/>
  <c r="B231" i="7"/>
  <c r="B74" i="7"/>
  <c r="B214" i="7"/>
  <c r="B206" i="7"/>
  <c r="B248" i="7"/>
  <c r="B69" i="7"/>
  <c r="B55" i="7"/>
  <c r="B211" i="7"/>
  <c r="B467" i="7"/>
  <c r="B436" i="7"/>
  <c r="B390" i="7"/>
  <c r="B503" i="7"/>
  <c r="B264" i="7"/>
  <c r="B25" i="7"/>
  <c r="B90" i="7"/>
  <c r="B346" i="7"/>
  <c r="B171" i="7"/>
  <c r="B364" i="7"/>
  <c r="B301" i="7"/>
  <c r="B350" i="7"/>
  <c r="B271" i="7"/>
  <c r="B288" i="7"/>
  <c r="B246" i="7"/>
  <c r="B274" i="7"/>
  <c r="B361" i="7"/>
  <c r="B251" i="7"/>
  <c r="B507" i="7"/>
  <c r="B39" i="7"/>
  <c r="B451" i="7"/>
  <c r="B374" i="7"/>
  <c r="B504" i="7"/>
  <c r="B85" i="7"/>
  <c r="B468" i="7"/>
  <c r="B406" i="7"/>
  <c r="B263" i="7"/>
  <c r="B24" i="7"/>
  <c r="B280" i="7"/>
  <c r="B106" i="7"/>
  <c r="B362" i="7"/>
  <c r="B396" i="7"/>
  <c r="B333" i="7"/>
  <c r="B366" i="7"/>
  <c r="B287" i="7"/>
  <c r="B320" i="7"/>
  <c r="B252" i="7"/>
  <c r="B12" i="7"/>
  <c r="B267" i="7"/>
  <c r="B450" i="7"/>
  <c r="B238" i="7"/>
  <c r="B494" i="7"/>
  <c r="F13" i="5"/>
  <c r="E13" i="5"/>
  <c r="F12" i="5"/>
  <c r="E12" i="5"/>
  <c r="F11" i="5"/>
  <c r="E11" i="5"/>
  <c r="F10" i="5"/>
  <c r="E10" i="5"/>
  <c r="D7" i="5"/>
  <c r="D6" i="5"/>
  <c r="D5" i="5"/>
  <c r="D4" i="5"/>
  <c r="D3" i="5"/>
  <c r="V9" i="2" l="1"/>
  <c r="E25" i="4" s="1"/>
  <c r="B9" i="7"/>
  <c r="S508" i="1" l="1"/>
  <c r="K9" i="2" l="1"/>
  <c r="H9" i="7" l="1"/>
  <c r="L9" i="7"/>
  <c r="I9" i="7"/>
  <c r="F19" i="4" l="1"/>
  <c r="E27" i="4"/>
</calcChain>
</file>

<file path=xl/sharedStrings.xml><?xml version="1.0" encoding="utf-8"?>
<sst xmlns="http://schemas.openxmlformats.org/spreadsheetml/2006/main" count="544" uniqueCount="374">
  <si>
    <t>PROJECT ID:</t>
  </si>
  <si>
    <t xml:space="preserve">STATE OF NORTH CAROLINA
DIVISION OF HIGHWAYS
</t>
  </si>
  <si>
    <t>ALTERNATE:</t>
  </si>
  <si>
    <t>RIGHT OF WAY AREA DATA</t>
  </si>
  <si>
    <t>WBS:</t>
  </si>
  <si>
    <t>DATE:</t>
  </si>
  <si>
    <t>COUNTY:</t>
  </si>
  <si>
    <t>DESCRIPTION:</t>
  </si>
  <si>
    <t>DIVISION:</t>
  </si>
  <si>
    <t>Parcel #</t>
  </si>
  <si>
    <t>Owner Name</t>
  </si>
  <si>
    <t>Tax ID</t>
  </si>
  <si>
    <t>Parcel Value</t>
  </si>
  <si>
    <t>Total Area Of All Parcels (sf)</t>
  </si>
  <si>
    <r>
      <t xml:space="preserve">Total Area of all Esmts and RW/CA </t>
    </r>
    <r>
      <rPr>
        <b/>
        <sz val="12"/>
        <color rgb="FFFF0000"/>
        <rFont val="Calibri"/>
        <family val="2"/>
        <scheme val="minor"/>
      </rPr>
      <t>IN CGIA Parcels</t>
    </r>
  </si>
  <si>
    <r>
      <t xml:space="preserve">Total Area of all Esmts and RW/CA </t>
    </r>
    <r>
      <rPr>
        <b/>
        <sz val="12"/>
        <color rgb="FFFF0000"/>
        <rFont val="Calibri"/>
        <family val="2"/>
        <scheme val="minor"/>
      </rPr>
      <t>Not in CGIA parcels.</t>
    </r>
  </si>
  <si>
    <t>percentage of easements and RW/CA area not falling in a CGIA Parcel</t>
  </si>
  <si>
    <t>NCDOT COST ESTIMATE DETAIL SHEET</t>
  </si>
  <si>
    <t>SHEET:</t>
  </si>
  <si>
    <t>PROJECT DESCRIPTION:</t>
  </si>
  <si>
    <t>SEGMENT:</t>
  </si>
  <si>
    <t>SECTION:</t>
  </si>
  <si>
    <t>THIS IS AN ESTIMATE AND NOT TO BE USED FOR APPRAISAL PURPOSES</t>
  </si>
  <si>
    <t>PARCEL #</t>
  </si>
  <si>
    <t>OWNER</t>
  </si>
  <si>
    <t>LAND USE / ZONING</t>
  </si>
  <si>
    <t>LAND SIZE</t>
  </si>
  <si>
    <t>TV $/AC.</t>
  </si>
  <si>
    <t># OF RESIDENTIAL RELOC</t>
  </si>
  <si>
    <t>$$ ESMNTS. ACQ.</t>
  </si>
  <si>
    <t>$$ IMPR. ACQ.</t>
  </si>
  <si>
    <t>$$ DMG. TO REM. LAND &amp; IMPR.</t>
  </si>
  <si>
    <t>TOTAL ESTIMATE ROW COSTS</t>
  </si>
  <si>
    <t>NOTES</t>
  </si>
  <si>
    <t>RELO TYPE</t>
  </si>
  <si>
    <t>NAME and DESCRIPTION OF RELOCATED BUILDINGS</t>
  </si>
  <si>
    <t>TOTALS</t>
  </si>
  <si>
    <t>NA</t>
  </si>
  <si>
    <t>B50</t>
  </si>
  <si>
    <t>??</t>
  </si>
  <si>
    <t>STATE OF NORTH CAROLINA</t>
  </si>
  <si>
    <t>Description:</t>
  </si>
  <si>
    <t>Contingency Multiplier:</t>
  </si>
  <si>
    <t>FOR ROW OFFICE USE ONLY</t>
  </si>
  <si>
    <t>RELOCATION COSTS</t>
  </si>
  <si>
    <t xml:space="preserve">CONSULTANT SERVICES </t>
  </si>
  <si>
    <t>*</t>
  </si>
  <si>
    <t>Consultant Services is a combination of acquisitions, appraisals &amp; fees/titles</t>
  </si>
  <si>
    <t>Subtotal</t>
  </si>
  <si>
    <t>Residential Relocatees</t>
  </si>
  <si>
    <t>Business Relocation</t>
  </si>
  <si>
    <t>Grave Relocation</t>
  </si>
  <si>
    <t>Church/Non-Profit Relocations</t>
  </si>
  <si>
    <t>Sign Relocations</t>
  </si>
  <si>
    <t>*Consultant Acquisition Services:</t>
  </si>
  <si>
    <t>Consultant Services: Residential</t>
  </si>
  <si>
    <t>Consultant Services: Business, Church, Non-Profit</t>
  </si>
  <si>
    <t>Consultant Services: Signs</t>
  </si>
  <si>
    <t>Consultant Services: Asbestos, Abatement, Demo</t>
  </si>
  <si>
    <t>COST ESTIMATE REPORT</t>
  </si>
  <si>
    <t>Project Id:</t>
  </si>
  <si>
    <t>WBS Element:</t>
  </si>
  <si>
    <t>County:</t>
  </si>
  <si>
    <t>Division:</t>
  </si>
  <si>
    <t>Estimator Office:</t>
  </si>
  <si>
    <t>Date Received:</t>
  </si>
  <si>
    <t>Estimator:</t>
  </si>
  <si>
    <t>Date Requested:</t>
  </si>
  <si>
    <t>Estimated Date Due:</t>
  </si>
  <si>
    <t>Requestor:</t>
  </si>
  <si>
    <t>Date Completed:</t>
  </si>
  <si>
    <t>Department:</t>
  </si>
  <si>
    <t>% Plans:</t>
  </si>
  <si>
    <t>Project Phase:</t>
  </si>
  <si>
    <t>ESTIMATED NO. OF PARCELS:</t>
  </si>
  <si>
    <t>RESIDENTIAL RELOCATEES:</t>
  </si>
  <si>
    <t>BUSINESS RELOCATEES:</t>
  </si>
  <si>
    <t>GRAVES:</t>
  </si>
  <si>
    <t>CHURCH/NON-PROFIT:</t>
  </si>
  <si>
    <t>SIGNS:</t>
  </si>
  <si>
    <t>LAND, IMPROVEMENTS, DAMAGES &amp; ACQUISITION</t>
  </si>
  <si>
    <t>TOTAL ESTIMATED R/W COST:</t>
  </si>
  <si>
    <t>**Based on past projet historical data, the land and damage figures have been adjusted to include condemnation and administrative increases that occur during settlement of all parcels.**</t>
  </si>
  <si>
    <t>**THIS IS A COST ESTIMATE AND NOT TO BE USED AS AN APPRAISAL**</t>
  </si>
  <si>
    <t>R/W Acquisitions</t>
  </si>
  <si>
    <t>R/W Relocations</t>
  </si>
  <si>
    <t>sale</t>
  </si>
  <si>
    <t>Consultant Services</t>
  </si>
  <si>
    <t>Damage to Commercial Property</t>
  </si>
  <si>
    <t>UOM</t>
  </si>
  <si>
    <t>Cost (low)</t>
  </si>
  <si>
    <t>Cost (High)</t>
  </si>
  <si>
    <t>Acquisition</t>
  </si>
  <si>
    <t>Category of Damage</t>
  </si>
  <si>
    <t>ea</t>
  </si>
  <si>
    <t>$X</t>
  </si>
  <si>
    <t>$X+</t>
  </si>
  <si>
    <t>Residential</t>
  </si>
  <si>
    <t>Reloc (rural) - Fast Food Restaurant (ave)</t>
  </si>
  <si>
    <t>Business, Church, Non-Profit</t>
  </si>
  <si>
    <t>Reloc (rural) - Fast Food Restaurant (small)</t>
  </si>
  <si>
    <t>Signs</t>
  </si>
  <si>
    <t>Reloc (urban) - Fast Food Restaurant (ave)</t>
  </si>
  <si>
    <t>Asbestos, Abatement, Demo</t>
  </si>
  <si>
    <t>Reloc (urban) - Fast Food Restaurant (small)</t>
  </si>
  <si>
    <t>Reloc (rural) - Sit-Down Restaurant (ave)</t>
  </si>
  <si>
    <t>$/ac</t>
  </si>
  <si>
    <t>$/sf*20%</t>
  </si>
  <si>
    <t>Reloc (rural) - Sit-Down Restaurant (small)</t>
  </si>
  <si>
    <t>Reloc (urban) - Sit-Down Restaurant (ave)</t>
  </si>
  <si>
    <t>Reloc (urban) - Sit-Down Restaurant (small)</t>
  </si>
  <si>
    <t>Reloc (rural) - Gas Station only (ave)</t>
  </si>
  <si>
    <t>Reloc (rural) - Gas Station only (small)</t>
  </si>
  <si>
    <t>Reloc (urban) - Gas Station only (ave)</t>
  </si>
  <si>
    <t>Reloc (urban) - Gas Station only (small)</t>
  </si>
  <si>
    <t>Reloc (rural) - Convenience Story/Gas Station (ave)</t>
  </si>
  <si>
    <t>Reloc (rural) - Convenience Story/Gas Station (small)</t>
  </si>
  <si>
    <t>Reloc (urban) - Convenience Story/Gas Station (ave)</t>
  </si>
  <si>
    <t>Reloc (urban) - Convenience Story/Gas Station (small)</t>
  </si>
  <si>
    <t>Reloc (rural) - Truck Stop (large with separate islands/canopies)</t>
  </si>
  <si>
    <r>
      <t>Reloc (</t>
    </r>
    <r>
      <rPr>
        <sz val="11"/>
        <color rgb="FFFF0000"/>
        <rFont val="Calibri"/>
        <family val="2"/>
        <scheme val="minor"/>
      </rPr>
      <t>urban</t>
    </r>
    <r>
      <rPr>
        <sz val="10"/>
        <rFont val="Arial"/>
        <family val="2"/>
      </rPr>
      <t>) - Truck Stop (large with separate islands/canopies)</t>
    </r>
  </si>
  <si>
    <r>
      <t>Reloc (</t>
    </r>
    <r>
      <rPr>
        <sz val="11"/>
        <color rgb="FFFF0000"/>
        <rFont val="Calibri"/>
        <family val="2"/>
        <scheme val="minor"/>
      </rPr>
      <t>rural</t>
    </r>
    <r>
      <rPr>
        <sz val="10"/>
        <rFont val="Arial"/>
        <family val="2"/>
      </rPr>
      <t>) - Truck Stop (with joint canopy)</t>
    </r>
  </si>
  <si>
    <t>Reloc (urban) - Truck Stop (with joint canopy)</t>
  </si>
  <si>
    <t>Reloc (rural) - Drug Store (large)</t>
  </si>
  <si>
    <t>Reloc (rural) - Drug Store (average)</t>
  </si>
  <si>
    <t>Reloc (urban) - Drug Store (large)</t>
  </si>
  <si>
    <t>Reloc (urban) - Drug Store (average)</t>
  </si>
  <si>
    <t>Reloc (rural) - Strip Shopping Centers (average)</t>
  </si>
  <si>
    <t>Reloc (rural) - Strip Shopping Centers (large)</t>
  </si>
  <si>
    <t>Reloc (urban) - Strip Shopping Centers (average)</t>
  </si>
  <si>
    <t>Reloc (urban) - Strip Shopping Centers (large)</t>
  </si>
  <si>
    <t>Reloc - Auto Repair Shop</t>
  </si>
  <si>
    <t>Reloc - Car Wash</t>
  </si>
  <si>
    <t>Reloc - Cellphone Tower</t>
  </si>
  <si>
    <t>Reloc - Animal Hospital/Dentist</t>
  </si>
  <si>
    <t>Reloc - Plant Nursery</t>
  </si>
  <si>
    <t>Reloc - Church</t>
  </si>
  <si>
    <t>Reloc - Hotel/Motel or $1k per room, $50k for office, also include restaurant if there is one.</t>
  </si>
  <si>
    <t>Reloc - New/Used Car Dealership ($200 per car)</t>
  </si>
  <si>
    <t>Reloc - Used Car Lot ($200 per car)</t>
  </si>
  <si>
    <t>Reloc - Storage Unit ($1,000 per unit)</t>
  </si>
  <si>
    <t>Reloc - Solar Farm</t>
  </si>
  <si>
    <t>$20m</t>
  </si>
  <si>
    <t>Reloc - Graves</t>
  </si>
  <si>
    <t>Reloc - Billboards Monopole &amp; Digital</t>
  </si>
  <si>
    <t>Reloc - Billboard Regular Wood</t>
  </si>
  <si>
    <t>Reloc - Billboard Double Stack</t>
  </si>
  <si>
    <t>Reloc - Daycare Center</t>
  </si>
  <si>
    <t>Reloc - Christmas Tree Farm</t>
  </si>
  <si>
    <t>Reloc - Apartment - $40k per unit and $50k for office</t>
  </si>
  <si>
    <t>Land User/Zoning</t>
  </si>
  <si>
    <t>RMF</t>
  </si>
  <si>
    <t>COM</t>
  </si>
  <si>
    <t>OFF</t>
  </si>
  <si>
    <t>IND</t>
  </si>
  <si>
    <t>AG</t>
  </si>
  <si>
    <t>$$ PERM ESMNT</t>
  </si>
  <si>
    <t>$$ TEMP ESMNT</t>
  </si>
  <si>
    <t>Perm Percentage for Easements</t>
  </si>
  <si>
    <t>Temp Percentage for Eastments</t>
  </si>
  <si>
    <t>Notes</t>
  </si>
  <si>
    <t>LAND USER / ZONING</t>
  </si>
  <si>
    <t>MKT $$ ROW ACQ.</t>
  </si>
  <si>
    <t>LAND SIZE (AC.)</t>
  </si>
  <si>
    <t>AC. PRPSD. ROW ACQ.</t>
  </si>
  <si>
    <t>Mkt
$ / AC.</t>
  </si>
  <si>
    <t>$$ ROW ACQ.</t>
  </si>
  <si>
    <t>CONSULTANT ACQ. SERVICES:</t>
  </si>
  <si>
    <t>PRPSD. PERM ESMNTS. ACQ.</t>
  </si>
  <si>
    <t>PRPSD. TEMP ESMNTS. ACQ.</t>
  </si>
  <si>
    <t>AC. PRPSD ESMNT. ACQ.</t>
  </si>
  <si>
    <t>Mkt $ / AC</t>
  </si>
  <si>
    <t>RELOCATED BUILDINGS</t>
  </si>
  <si>
    <t>PARCEL VALUE</t>
  </si>
  <si>
    <t># OF GRAVES RELOC</t>
  </si>
  <si>
    <t>Relo Type</t>
  </si>
  <si>
    <t>Column1</t>
  </si>
  <si>
    <t>Column2</t>
  </si>
  <si>
    <t>Column3</t>
  </si>
  <si>
    <t>Column4</t>
  </si>
  <si>
    <t>Column5</t>
  </si>
  <si>
    <t>Column6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</si>
  <si>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</si>
  <si>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</si>
  <si>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</si>
  <si>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</si>
  <si>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</si>
  <si>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</si>
  <si>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</si>
  <si>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</si>
  <si>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Map Link (Optional)</t>
  </si>
  <si>
    <t>Tax #</t>
  </si>
  <si>
    <t>PARCEL LAND VALUE</t>
  </si>
  <si>
    <t>Land Value</t>
  </si>
  <si>
    <t>Improved Value</t>
  </si>
  <si>
    <t>Total Area of Parcel (SqFt)</t>
  </si>
  <si>
    <t>LAND SIZE (SqFt)</t>
  </si>
  <si>
    <t>TOTAL PARCEL VALUE</t>
  </si>
  <si>
    <t>IMPROVED VALUE</t>
  </si>
  <si>
    <t>ESTIMATOR PARCEL #</t>
  </si>
  <si>
    <t>BUSINESS RELOC</t>
  </si>
  <si>
    <t>ESTIMATOR PARCEL</t>
  </si>
  <si>
    <t>AC. FEE SIMP. ROW ACQ.</t>
  </si>
  <si>
    <t>Prpsd Perm ROW (SqFt)</t>
  </si>
  <si>
    <t>Prpsd DUE SqFt</t>
  </si>
  <si>
    <t>Prpsd PDE SqFt</t>
  </si>
  <si>
    <t>Prpsd PUE SqFt</t>
  </si>
  <si>
    <t>Prpsd TCE SqFt</t>
  </si>
  <si>
    <t>Prpsd TDE SqFt</t>
  </si>
  <si>
    <t>Area Outside ROW (SqFt)</t>
  </si>
  <si>
    <t>**Owner Name, Tax ID, parcel value and land value are extracted from CGIA database</t>
  </si>
  <si>
    <t>**All areas are calculated areas and not surveyed or deed areas</t>
  </si>
  <si>
    <t>**Parcel # is an optional field</t>
  </si>
  <si>
    <t>Deed/Plat Book Page</t>
  </si>
  <si>
    <t># OF BUSINESS CHURCH NON-PROFIT RELOC</t>
  </si>
  <si>
    <t>Date</t>
  </si>
  <si>
    <t>Change</t>
  </si>
  <si>
    <t>Change Log</t>
  </si>
  <si>
    <t>V1.1.1</t>
  </si>
  <si>
    <t>- Modified formula for Abatement and Demo column on 'For ROW Office' sheet. 
- added changelog sheet
- added hidden version # on requestors tab in cell P6</t>
  </si>
  <si>
    <t>H185357 (Cape Fear Mem Bridge)</t>
  </si>
  <si>
    <t>135' Vertical Clearance Alternative</t>
  </si>
  <si>
    <t>New Hanover/Brunswick</t>
  </si>
  <si>
    <t>Cape Fear Memorial Bridge Replacement between New Hanover &amp; Brunswick Counties.</t>
  </si>
  <si>
    <t>NEW HANOVER SOIL &amp; WATER CON DISTRI</t>
  </si>
  <si>
    <t>HUFHAM FLOYD M</t>
  </si>
  <si>
    <t>UNITED STATES OF AMERICA</t>
  </si>
  <si>
    <t>RUSHER E ALAN</t>
  </si>
  <si>
    <t>DEPARTMENT OF TRANSPORTATION</t>
  </si>
  <si>
    <t>3117-74-3980.000</t>
  </si>
  <si>
    <t>3117-74-6760.000</t>
  </si>
  <si>
    <t>FMO REAL ESTATE LLC</t>
  </si>
  <si>
    <t>3117-74-8921.000</t>
  </si>
  <si>
    <t>3117-74-8828.000</t>
  </si>
  <si>
    <t>SUNSET RIVER LLC</t>
  </si>
  <si>
    <t>3117-74-8777.000</t>
  </si>
  <si>
    <t>COLONIAL CAROLINA INC</t>
  </si>
  <si>
    <t>3117-74-9444.000</t>
  </si>
  <si>
    <t>SOUTHERN METALS RECYCLING</t>
  </si>
  <si>
    <t>3117-83-1993.000</t>
  </si>
  <si>
    <t xml:space="preserve"> </t>
  </si>
  <si>
    <t>9999-99-9999.999</t>
  </si>
  <si>
    <t>3117-83-0874.000</t>
  </si>
  <si>
    <t>CTI OF NORTH CAROLINA INC</t>
  </si>
  <si>
    <t>3117-83-1508.000</t>
  </si>
  <si>
    <t>3117-83-1339.000</t>
  </si>
  <si>
    <t>3117-73-9279.000</t>
  </si>
  <si>
    <t>3117-83-1045.000</t>
  </si>
  <si>
    <t>LE DOME HOLDINGS LLC</t>
  </si>
  <si>
    <t>3117-83-3944.000</t>
  </si>
  <si>
    <t>ANDERSON SCOTT LYNETTE</t>
  </si>
  <si>
    <t>3117-84-4124.000</t>
  </si>
  <si>
    <t>COASTAL MINI STORAGE OF CAPE FEAR LLC</t>
  </si>
  <si>
    <t>3117-83-7834.000</t>
  </si>
  <si>
    <t>3117-84-9008.000</t>
  </si>
  <si>
    <t>3RD AND WOOSTER LLC</t>
  </si>
  <si>
    <t>3117-94-0991.000</t>
  </si>
  <si>
    <t>4TH AND WOOSTER LLC</t>
  </si>
  <si>
    <t>3117-94-2865.000</t>
  </si>
  <si>
    <t>PEARL &amp; JEWEL LLC</t>
  </si>
  <si>
    <t>3117-94-6819.000</t>
  </si>
  <si>
    <t>DC RENTALS LLC</t>
  </si>
  <si>
    <t>3117-94-0770.000</t>
  </si>
  <si>
    <t>3117-94-1618.000</t>
  </si>
  <si>
    <t>GRAMERCY PROPERTIES</t>
  </si>
  <si>
    <t>3117-94-1750.000</t>
  </si>
  <si>
    <t>CARROLS LLC</t>
  </si>
  <si>
    <t>3117-94-2721.000</t>
  </si>
  <si>
    <t>CITY OF WILMINGTON</t>
  </si>
  <si>
    <t>3117-94-3701.000</t>
  </si>
  <si>
    <t>CARLISLE DUNN AND HOPKINS LLC</t>
  </si>
  <si>
    <t>3117-94-4786.000</t>
  </si>
  <si>
    <t>ENVOY OPPORTUNITY FUND QOZB LLC</t>
  </si>
  <si>
    <t>3117-94-6603.000</t>
  </si>
  <si>
    <t>3117-94-1453.000</t>
  </si>
  <si>
    <t>3117-94-2470.000</t>
  </si>
  <si>
    <t>FISHER HOLDINGS LLC ETAL</t>
  </si>
  <si>
    <t>3117-94-3432.000</t>
  </si>
  <si>
    <t>WILLS LARRY</t>
  </si>
  <si>
    <t>3117-94-5469.000</t>
  </si>
  <si>
    <t>COASTAL RENTALS OF CHARLESTON LLC</t>
  </si>
  <si>
    <t>3117-94-5488.000</t>
  </si>
  <si>
    <t>3117-94-6463.000</t>
  </si>
  <si>
    <t>3117-94-7424.000</t>
  </si>
  <si>
    <t>RILP NC2 LP</t>
  </si>
  <si>
    <t>3117-94-1188.000</t>
  </si>
  <si>
    <t>NAEGELE OUTDOOR ADV INC</t>
  </si>
  <si>
    <t>3117-94-2290.000</t>
  </si>
  <si>
    <t>MCCLAIN CYNTHIA ANN ETAL</t>
  </si>
  <si>
    <t>3117-94-3220.000</t>
  </si>
  <si>
    <t>BRYANT CHARLES G SR JOHANNA D</t>
  </si>
  <si>
    <t>3117-94-3256.000</t>
  </si>
  <si>
    <t>3117-94-3287.000</t>
  </si>
  <si>
    <t>Sale Book/Page 006476/002636</t>
  </si>
  <si>
    <t>Sale Book/Page 005733/002331</t>
  </si>
  <si>
    <t>Sale Book/Page 001123/001878</t>
  </si>
  <si>
    <t>Sale Book/Page 005845/002057</t>
  </si>
  <si>
    <t>Sale Book/Page 001802/000837</t>
  </si>
  <si>
    <t>Sale Book/Page 006580/001575</t>
  </si>
  <si>
    <t>Sale Book/Page 006521/001101</t>
  </si>
  <si>
    <t>Sale Book/Page 005023/000053</t>
  </si>
  <si>
    <t>Sale Book/Page 001315/001086</t>
  </si>
  <si>
    <t>Sale Book/Page 006591/000533</t>
  </si>
  <si>
    <t>Sale Book/Page 006186/002295</t>
  </si>
  <si>
    <t>Sale Book/Page 001714/000769</t>
  </si>
  <si>
    <t>Sale Book/Page 001417/000690</t>
  </si>
  <si>
    <t>Sale Book/Page 005044/001852</t>
  </si>
  <si>
    <t>Deed Book/Page 04962/0360</t>
  </si>
  <si>
    <t>Deed Book/Page 01859/0866</t>
  </si>
  <si>
    <t>Deed Book/Page 00181/0198</t>
  </si>
  <si>
    <t>Deed Book/Page /</t>
  </si>
  <si>
    <t>Deed Book/Page 00890/0304</t>
  </si>
  <si>
    <t>Sale Book/Page 006641/001368</t>
  </si>
  <si>
    <t>Sale Book/Page 005516/001220</t>
  </si>
  <si>
    <t>Sale Book/Page 006435/001979</t>
  </si>
  <si>
    <t>Sale Book/Page 001391/001335</t>
  </si>
  <si>
    <t>Sale Book/Page /</t>
  </si>
  <si>
    <t>Sale Book/Page 003204/000292</t>
  </si>
  <si>
    <t>Sale Book/Page 006613/000371</t>
  </si>
  <si>
    <t>Sale Book/Page 005183/002302</t>
  </si>
  <si>
    <t>Sale Book/Page 006569/000022</t>
  </si>
  <si>
    <t>Sale Book/Page 006526/000443</t>
  </si>
  <si>
    <t>Sale Book/Page 006476/001612</t>
  </si>
  <si>
    <t>RIVERMAN LLC</t>
  </si>
  <si>
    <t>ORRELL FAMILY LLC</t>
  </si>
  <si>
    <t>COMMERCIAL</t>
  </si>
  <si>
    <t>WATERLINE BREWERY, 18,000+ SF RETAIL &amp; WAREHOUSE</t>
  </si>
  <si>
    <t xml:space="preserve"> ONE BILLBOARD</t>
  </si>
  <si>
    <t>BILLBOARD</t>
  </si>
  <si>
    <t xml:space="preserve">  OFFICE/SHOP &amp; MARINE SITE IMPROVEMENTS</t>
  </si>
  <si>
    <t>INDUSTRIAL</t>
  </si>
  <si>
    <t>OFFICE/SHOP TOTAL 9,000</t>
  </si>
  <si>
    <t xml:space="preserve"> OFFICE/STORAGE &amp; MARINE SITE IMPR</t>
  </si>
  <si>
    <t>OFFICE/SHOPS OVER 9,000, MARINE IMPR</t>
  </si>
  <si>
    <t>4,500 SF BRICK OFFICE BUILDING, SITE IMPROVEMENTS</t>
  </si>
  <si>
    <t>OFFICE</t>
  </si>
  <si>
    <t>4500 SF OFFICE BLDG OF SOUTHERN METAIS</t>
  </si>
  <si>
    <t>5,000 SF MAR OFFICE, SITE IMPR, AWNING</t>
  </si>
  <si>
    <t>5000 SF OFFICE OF COLONIAL TERMINALS</t>
  </si>
  <si>
    <t>3500 SF WAREHOUSE BLDG, BUILT 1990, SITE IMPR</t>
  </si>
  <si>
    <t>IND WAREHOUSE</t>
  </si>
  <si>
    <t>3,500 SF WAREHOUSE,  COLONIAL TERMINALS</t>
  </si>
  <si>
    <t>14,160 SF, BUILT 2022, AND SITE IMPR</t>
  </si>
  <si>
    <t>INDUSTRIAL/SHOWRM</t>
  </si>
  <si>
    <t xml:space="preserve">14,160 SF, METAL, 2022, </t>
  </si>
  <si>
    <t>16 APARTMENT UNITS, NEW, + RETENTION BASIN, L/SCAPING</t>
  </si>
  <si>
    <t>16 APARTMENT UNITS, 16,000 SF, built 2022</t>
  </si>
  <si>
    <t xml:space="preserve"> **extensive Retaining Wall acq for large storage facility</t>
  </si>
  <si>
    <t>61 apt units, avg size 750 SF, built 2022</t>
  </si>
  <si>
    <t>RESIDENTIAL</t>
  </si>
  <si>
    <t>61 UNITS, 2 BUILDINGS, "THE PEARL"</t>
  </si>
  <si>
    <t>SIGN</t>
  </si>
  <si>
    <t>BURGER KING SIGN</t>
  </si>
  <si>
    <t>L/SCAPE</t>
  </si>
  <si>
    <t xml:space="preserve">PROX DMG, </t>
  </si>
  <si>
    <t xml:space="preserve"> RETAIL + W-HOUSE, BREWERY = 20,000 SF+</t>
  </si>
  <si>
    <t>SMALL BURGER KING SIGN</t>
  </si>
  <si>
    <t>3 SIGNS, PARCEL 8 BILLBOARD, 29 &amp; 34 BURGER KING</t>
  </si>
  <si>
    <t>SIGNS</t>
  </si>
  <si>
    <t>PARCEL 8 -  LAMAR 22005 BILLBOARD</t>
  </si>
  <si>
    <t>PARCEL 29 - SMALL BURGER KING</t>
  </si>
  <si>
    <t>PARCEL 34 - BURGER KING</t>
  </si>
  <si>
    <t>*  CAUTION</t>
  </si>
  <si>
    <t xml:space="preserve">           PARCEL 23 - STRUCTURAL RETAINING WALL FOR LARGE STORAGE COMPLEX</t>
  </si>
  <si>
    <t xml:space="preserve">           PARCEL 26 -  R/W SHIFT COULD SAVE $13-14MILLION - THE PEARL APARTMENTS</t>
  </si>
  <si>
    <t>WR MORGAN COMPANY</t>
  </si>
  <si>
    <t>WILLIAM R MORGAN, MAI</t>
  </si>
  <si>
    <t>SONYA TANKERSLY</t>
  </si>
  <si>
    <t>34263.1.1</t>
  </si>
  <si>
    <t>SIGN - BURGER KING</t>
  </si>
  <si>
    <r>
      <rPr>
        <sz val="11"/>
        <color rgb="FFFF0000"/>
        <rFont val="Calibri"/>
        <family val="2"/>
        <scheme val="minor"/>
      </rPr>
      <t>SIGN - BURGER KING</t>
    </r>
    <r>
      <rPr>
        <sz val="11"/>
        <color theme="1"/>
        <rFont val="Calibri"/>
        <family val="2"/>
        <scheme val="minor"/>
      </rPr>
      <t xml:space="preserve">          +  TREES/CURB/LANDSCAPE</t>
    </r>
  </si>
  <si>
    <t>FSU</t>
  </si>
  <si>
    <t>Conceptual</t>
  </si>
  <si>
    <t>Project Initiation (Stage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</si>
</sst>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"/>
    <numFmt numFmtId="167" formatCode="yyyy\-mm\-dd;@"/>
    <numFmt numFmtId="168" formatCode="0.0%"/>
    <numFmt numFmtId="169" formatCode="&quot;$&quot;#,##0.00"/>
    <numFmt numFmtId="170" formatCode="mm/dd/yy;@"/>
    <numFmt numFmtId="171" formatCode="0.000"/>
    <numFmt numFmtId="172" formatCode="#,##0.0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name val="Arial"/>
      <family val="2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8"/>
      <color theme="0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22"/>
      <color theme="0"/>
      <name val="Arial"/>
      <family val="2"/>
    </font>
    <font>
      <sz val="16"/>
      <color theme="0"/>
      <name val="Arial"/>
      <family val="2"/>
    </font>
    <font>
      <b/>
      <sz val="16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22"/>
      <color theme="0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0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</patternFill>
    </fill>
    <fill>
      <patternFill patternType="solid">
        <fgColor rgb="FF092940"/>
        <bgColor indexed="64"/>
      </patternFill>
    </fill>
    <fill>
      <patternFill patternType="solid">
        <fgColor rgb="FFD06927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5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8" applyBorder="0">
      <alignment horizontal="center" vertical="center" wrapText="1"/>
    </xf>
    <xf numFmtId="0" fontId="12" fillId="7" borderId="34" applyNumberFormat="0" applyAlignment="0" applyProtection="0"/>
    <xf numFmtId="0" fontId="13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3" fillId="15" borderId="0" applyNumberFormat="0" applyBorder="0" applyAlignment="0" applyProtection="0"/>
    <xf numFmtId="0" fontId="30" fillId="0" borderId="0" applyNumberFormat="0" applyFill="0" applyBorder="0" applyAlignment="0" applyProtection="0"/>
  </cellStyleXfs>
  <cellXfs count="384">
    <xf numFmtId="0" fontId="0" fillId="0" borderId="0" xfId="0"/>
    <xf numFmtId="164" fontId="0" fillId="0" borderId="0" xfId="2" applyNumberFormat="1" applyFont="1"/>
    <xf numFmtId="164" fontId="5" fillId="0" borderId="0" xfId="2" applyNumberFormat="1" applyFont="1" applyAlignment="1">
      <alignment horizontal="center" wrapText="1"/>
    </xf>
    <xf numFmtId="0" fontId="2" fillId="2" borderId="0" xfId="0" applyFont="1" applyFill="1"/>
    <xf numFmtId="0" fontId="4" fillId="0" borderId="0" xfId="0" applyFont="1"/>
    <xf numFmtId="0" fontId="6" fillId="0" borderId="0" xfId="0" applyFont="1"/>
    <xf numFmtId="3" fontId="0" fillId="0" borderId="0" xfId="0" applyNumberFormat="1"/>
    <xf numFmtId="165" fontId="7" fillId="0" borderId="0" xfId="1" applyNumberFormat="1" applyFont="1"/>
    <xf numFmtId="2" fontId="0" fillId="0" borderId="0" xfId="0" applyNumberFormat="1"/>
    <xf numFmtId="164" fontId="3" fillId="0" borderId="0" xfId="2" applyNumberFormat="1" applyFont="1"/>
    <xf numFmtId="0" fontId="7" fillId="0" borderId="0" xfId="0" applyFont="1"/>
    <xf numFmtId="3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6" fontId="0" fillId="0" borderId="0" xfId="0" applyNumberFormat="1"/>
    <xf numFmtId="0" fontId="0" fillId="0" borderId="0" xfId="0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7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168" fontId="0" fillId="0" borderId="0" xfId="0" applyNumberFormat="1" applyAlignment="1">
      <alignment horizontal="center" vertical="center" wrapText="1"/>
    </xf>
    <xf numFmtId="166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center" vertical="center"/>
    </xf>
    <xf numFmtId="168" fontId="0" fillId="0" borderId="0" xfId="0" applyNumberFormat="1" applyAlignment="1">
      <alignment horizontal="left" vertical="center"/>
    </xf>
    <xf numFmtId="166" fontId="0" fillId="0" borderId="0" xfId="0" applyNumberFormat="1" applyAlignment="1">
      <alignment horizontal="left" vertical="center"/>
    </xf>
    <xf numFmtId="10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2" fontId="0" fillId="0" borderId="0" xfId="0" applyNumberFormat="1" applyAlignment="1">
      <alignment horizontal="center" vertical="center"/>
    </xf>
    <xf numFmtId="168" fontId="0" fillId="0" borderId="0" xfId="0" applyNumberFormat="1" applyAlignment="1">
      <alignment vertical="center" wrapText="1"/>
    </xf>
    <xf numFmtId="166" fontId="0" fillId="0" borderId="0" xfId="0" applyNumberFormat="1" applyAlignment="1">
      <alignment vertical="center" wrapText="1"/>
    </xf>
    <xf numFmtId="0" fontId="0" fillId="3" borderId="0" xfId="0" applyFill="1" applyAlignment="1">
      <alignment shrinkToFit="1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166" fontId="0" fillId="3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 wrapText="1"/>
    </xf>
    <xf numFmtId="169" fontId="0" fillId="3" borderId="0" xfId="0" applyNumberFormat="1" applyFill="1" applyAlignment="1">
      <alignment horizontal="center"/>
    </xf>
    <xf numFmtId="166" fontId="0" fillId="3" borderId="0" xfId="0" applyNumberFormat="1" applyFill="1" applyAlignment="1">
      <alignment horizontal="left" vertical="center" wrapText="1"/>
    </xf>
    <xf numFmtId="0" fontId="5" fillId="4" borderId="0" xfId="0" applyFont="1" applyFill="1" applyAlignment="1">
      <alignment horizontal="center" shrinkToFit="1"/>
    </xf>
    <xf numFmtId="0" fontId="5" fillId="4" borderId="0" xfId="0" applyFont="1" applyFill="1" applyAlignment="1">
      <alignment horizontal="center" wrapText="1"/>
    </xf>
    <xf numFmtId="166" fontId="5" fillId="4" borderId="0" xfId="0" applyNumberFormat="1" applyFont="1" applyFill="1" applyAlignment="1">
      <alignment horizontal="center" wrapText="1"/>
    </xf>
    <xf numFmtId="3" fontId="5" fillId="4" borderId="0" xfId="0" applyNumberFormat="1" applyFont="1" applyFill="1" applyAlignment="1">
      <alignment horizontal="center" wrapText="1"/>
    </xf>
    <xf numFmtId="169" fontId="5" fillId="4" borderId="0" xfId="0" applyNumberFormat="1" applyFont="1" applyFill="1" applyAlignment="1">
      <alignment horizontal="center" wrapText="1"/>
    </xf>
    <xf numFmtId="0" fontId="4" fillId="0" borderId="0" xfId="0" applyFont="1" applyAlignment="1">
      <alignment horizontal="left"/>
    </xf>
    <xf numFmtId="171" fontId="4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" shrinkToFit="1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 wrapText="1"/>
    </xf>
    <xf numFmtId="166" fontId="4" fillId="2" borderId="0" xfId="2" applyNumberFormat="1" applyFont="1" applyFill="1" applyBorder="1" applyAlignment="1">
      <alignment horizontal="right" wrapText="1"/>
    </xf>
    <xf numFmtId="5" fontId="4" fillId="2" borderId="0" xfId="2" applyNumberFormat="1" applyFont="1" applyFill="1" applyBorder="1" applyAlignment="1">
      <alignment horizontal="right" wrapText="1"/>
    </xf>
    <xf numFmtId="171" fontId="4" fillId="2" borderId="0" xfId="0" applyNumberFormat="1" applyFont="1" applyFill="1" applyAlignment="1">
      <alignment horizontal="center" wrapText="1"/>
    </xf>
    <xf numFmtId="5" fontId="4" fillId="2" borderId="0" xfId="2" applyNumberFormat="1" applyFont="1" applyFill="1" applyAlignment="1">
      <alignment horizontal="right" wrapText="1"/>
    </xf>
    <xf numFmtId="3" fontId="4" fillId="2" borderId="0" xfId="0" applyNumberFormat="1" applyFont="1" applyFill="1" applyAlignment="1">
      <alignment horizontal="center" wrapText="1"/>
    </xf>
    <xf numFmtId="166" fontId="4" fillId="2" borderId="0" xfId="0" applyNumberFormat="1" applyFont="1" applyFill="1" applyAlignment="1">
      <alignment horizontal="right" wrapText="1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center"/>
    </xf>
    <xf numFmtId="0" fontId="4" fillId="4" borderId="0" xfId="0" applyFont="1" applyFill="1" applyAlignment="1">
      <alignment horizontal="center" wrapText="1"/>
    </xf>
    <xf numFmtId="166" fontId="4" fillId="4" borderId="0" xfId="2" applyNumberFormat="1" applyFont="1" applyFill="1" applyBorder="1" applyAlignment="1">
      <alignment horizontal="center" wrapText="1"/>
    </xf>
    <xf numFmtId="5" fontId="4" fillId="4" borderId="0" xfId="2" applyNumberFormat="1" applyFont="1" applyFill="1" applyBorder="1" applyAlignment="1">
      <alignment horizontal="center" wrapText="1"/>
    </xf>
    <xf numFmtId="171" fontId="4" fillId="4" borderId="0" xfId="0" applyNumberFormat="1" applyFont="1" applyFill="1" applyAlignment="1">
      <alignment horizontal="center" wrapText="1"/>
    </xf>
    <xf numFmtId="7" fontId="4" fillId="4" borderId="0" xfId="2" applyNumberFormat="1" applyFont="1" applyFill="1" applyAlignment="1">
      <alignment horizontal="center" wrapText="1"/>
    </xf>
    <xf numFmtId="3" fontId="4" fillId="4" borderId="0" xfId="0" applyNumberFormat="1" applyFont="1" applyFill="1" applyAlignment="1">
      <alignment horizontal="center" wrapText="1"/>
    </xf>
    <xf numFmtId="169" fontId="4" fillId="4" borderId="0" xfId="0" applyNumberFormat="1" applyFont="1" applyFill="1" applyAlignment="1">
      <alignment horizontal="center" wrapText="1"/>
    </xf>
    <xf numFmtId="166" fontId="4" fillId="4" borderId="0" xfId="0" applyNumberFormat="1" applyFont="1" applyFill="1" applyAlignment="1">
      <alignment horizontal="center" wrapText="1"/>
    </xf>
    <xf numFmtId="0" fontId="0" fillId="4" borderId="0" xfId="0" applyFill="1" applyAlignment="1">
      <alignment horizontal="left" vertical="center" wrapText="1"/>
    </xf>
    <xf numFmtId="0" fontId="0" fillId="4" borderId="0" xfId="0" applyFill="1" applyAlignment="1">
      <alignment horizontal="center"/>
    </xf>
    <xf numFmtId="0" fontId="4" fillId="3" borderId="0" xfId="0" applyFont="1" applyFill="1" applyAlignment="1">
      <alignment horizontal="left" wrapText="1"/>
    </xf>
    <xf numFmtId="0" fontId="4" fillId="3" borderId="0" xfId="0" applyFont="1" applyFill="1" applyAlignment="1">
      <alignment horizontal="center" wrapText="1"/>
    </xf>
    <xf numFmtId="0" fontId="0" fillId="3" borderId="0" xfId="0" applyFill="1" applyAlignment="1">
      <alignment horizontal="left" vertical="center" wrapText="1"/>
    </xf>
    <xf numFmtId="0" fontId="0" fillId="3" borderId="0" xfId="0" applyFill="1"/>
    <xf numFmtId="166" fontId="0" fillId="3" borderId="0" xfId="0" applyNumberFormat="1" applyFill="1"/>
    <xf numFmtId="3" fontId="0" fillId="3" borderId="0" xfId="0" applyNumberFormat="1" applyFill="1"/>
    <xf numFmtId="169" fontId="0" fillId="3" borderId="0" xfId="0" applyNumberFormat="1" applyFill="1"/>
    <xf numFmtId="0" fontId="4" fillId="3" borderId="0" xfId="0" applyFont="1" applyFill="1" applyAlignment="1">
      <alignment wrapText="1"/>
    </xf>
    <xf numFmtId="0" fontId="4" fillId="3" borderId="0" xfId="0" applyFont="1" applyFill="1" applyAlignment="1">
      <alignment shrinkToFit="1"/>
    </xf>
    <xf numFmtId="0" fontId="4" fillId="3" borderId="0" xfId="0" applyFont="1" applyFill="1" applyAlignment="1">
      <alignment horizontal="left" vertical="center" wrapText="1"/>
    </xf>
    <xf numFmtId="0" fontId="0" fillId="0" borderId="0" xfId="0" applyAlignment="1">
      <alignment shrinkToFit="1"/>
    </xf>
    <xf numFmtId="0" fontId="0" fillId="0" borderId="0" xfId="0" applyAlignment="1">
      <alignment horizontal="left"/>
    </xf>
    <xf numFmtId="166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wrapText="1"/>
    </xf>
    <xf numFmtId="169" fontId="0" fillId="0" borderId="0" xfId="0" applyNumberFormat="1" applyAlignment="1">
      <alignment horizontal="center"/>
    </xf>
    <xf numFmtId="166" fontId="0" fillId="0" borderId="0" xfId="0" applyNumberFormat="1" applyAlignment="1">
      <alignment horizontal="left" vertical="center" wrapText="1"/>
    </xf>
    <xf numFmtId="44" fontId="0" fillId="0" borderId="0" xfId="2" applyFont="1" applyAlignment="1">
      <alignment horizontal="center"/>
    </xf>
    <xf numFmtId="164" fontId="0" fillId="0" borderId="0" xfId="2" applyNumberFormat="1" applyFont="1" applyAlignment="1">
      <alignment horizontal="center"/>
    </xf>
    <xf numFmtId="5" fontId="0" fillId="0" borderId="0" xfId="2" applyNumberFormat="1" applyFont="1" applyAlignment="1"/>
    <xf numFmtId="5" fontId="7" fillId="0" borderId="0" xfId="2" applyNumberFormat="1" applyFont="1" applyAlignment="1"/>
    <xf numFmtId="5" fontId="0" fillId="0" borderId="0" xfId="2" applyNumberFormat="1" applyFont="1"/>
    <xf numFmtId="0" fontId="10" fillId="0" borderId="0" xfId="0" applyFont="1" applyAlignment="1">
      <alignment horizontal="right"/>
    </xf>
    <xf numFmtId="0" fontId="5" fillId="13" borderId="12" xfId="0" applyFont="1" applyFill="1" applyBorder="1" applyAlignment="1">
      <alignment shrinkToFit="1"/>
    </xf>
    <xf numFmtId="0" fontId="5" fillId="13" borderId="35" xfId="0" applyFont="1" applyFill="1" applyBorder="1" applyAlignment="1">
      <alignment horizontal="left"/>
    </xf>
    <xf numFmtId="166" fontId="5" fillId="13" borderId="37" xfId="0" quotePrefix="1" applyNumberFormat="1" applyFont="1" applyFill="1" applyBorder="1" applyAlignment="1">
      <alignment horizontal="left" wrapText="1"/>
    </xf>
    <xf numFmtId="0" fontId="5" fillId="13" borderId="13" xfId="0" applyFont="1" applyFill="1" applyBorder="1" applyAlignment="1">
      <alignment shrinkToFit="1"/>
    </xf>
    <xf numFmtId="0" fontId="5" fillId="13" borderId="3" xfId="0" applyFont="1" applyFill="1" applyBorder="1" applyAlignment="1">
      <alignment horizontal="left"/>
    </xf>
    <xf numFmtId="0" fontId="5" fillId="13" borderId="28" xfId="0" applyFont="1" applyFill="1" applyBorder="1" applyAlignment="1">
      <alignment horizontal="left"/>
    </xf>
    <xf numFmtId="166" fontId="5" fillId="13" borderId="28" xfId="0" quotePrefix="1" applyNumberFormat="1" applyFont="1" applyFill="1" applyBorder="1" applyAlignment="1">
      <alignment horizontal="left"/>
    </xf>
    <xf numFmtId="0" fontId="5" fillId="13" borderId="14" xfId="0" applyFont="1" applyFill="1" applyBorder="1" applyAlignment="1">
      <alignment shrinkToFit="1"/>
    </xf>
    <xf numFmtId="0" fontId="5" fillId="13" borderId="36" xfId="0" applyFont="1" applyFill="1" applyBorder="1" applyAlignment="1">
      <alignment horizontal="left"/>
    </xf>
    <xf numFmtId="166" fontId="5" fillId="13" borderId="38" xfId="0" applyNumberFormat="1" applyFont="1" applyFill="1" applyBorder="1" applyAlignment="1">
      <alignment horizontal="left"/>
    </xf>
    <xf numFmtId="170" fontId="0" fillId="13" borderId="36" xfId="0" applyNumberFormat="1" applyFill="1" applyBorder="1" applyAlignment="1">
      <alignment horizontal="center"/>
    </xf>
    <xf numFmtId="1" fontId="20" fillId="0" borderId="0" xfId="0" applyNumberFormat="1" applyFont="1" applyAlignment="1">
      <alignment horizontal="center" vertical="center"/>
    </xf>
    <xf numFmtId="0" fontId="19" fillId="0" borderId="27" xfId="0" applyFont="1" applyBorder="1"/>
    <xf numFmtId="0" fontId="19" fillId="0" borderId="0" xfId="0" applyFont="1"/>
    <xf numFmtId="0" fontId="12" fillId="7" borderId="3" xfId="4" applyBorder="1"/>
    <xf numFmtId="0" fontId="12" fillId="7" borderId="6" xfId="4" applyBorder="1"/>
    <xf numFmtId="164" fontId="5" fillId="12" borderId="21" xfId="2" applyNumberFormat="1" applyFont="1" applyFill="1" applyBorder="1" applyAlignment="1">
      <alignment horizontal="center" vertical="center" wrapText="1"/>
    </xf>
    <xf numFmtId="164" fontId="5" fillId="12" borderId="22" xfId="2" applyNumberFormat="1" applyFont="1" applyFill="1" applyBorder="1" applyAlignment="1">
      <alignment horizontal="center" wrapText="1"/>
    </xf>
    <xf numFmtId="164" fontId="5" fillId="12" borderId="23" xfId="2" applyNumberFormat="1" applyFont="1" applyFill="1" applyBorder="1" applyAlignment="1">
      <alignment horizontal="center" wrapText="1"/>
    </xf>
    <xf numFmtId="44" fontId="5" fillId="12" borderId="22" xfId="2" applyFont="1" applyFill="1" applyBorder="1" applyAlignment="1">
      <alignment horizontal="center" wrapText="1"/>
    </xf>
    <xf numFmtId="166" fontId="0" fillId="0" borderId="0" xfId="0" applyNumberFormat="1"/>
    <xf numFmtId="0" fontId="17" fillId="12" borderId="10" xfId="0" applyFont="1" applyFill="1" applyBorder="1" applyAlignment="1">
      <alignment horizontal="right"/>
    </xf>
    <xf numFmtId="0" fontId="17" fillId="12" borderId="2" xfId="0" applyFont="1" applyFill="1" applyBorder="1" applyAlignment="1">
      <alignment horizontal="right"/>
    </xf>
    <xf numFmtId="0" fontId="17" fillId="12" borderId="7" xfId="0" applyFont="1" applyFill="1" applyBorder="1" applyAlignment="1">
      <alignment horizontal="right"/>
    </xf>
    <xf numFmtId="3" fontId="1" fillId="9" borderId="33" xfId="6" applyNumberFormat="1" applyBorder="1" applyAlignment="1">
      <alignment horizontal="center"/>
    </xf>
    <xf numFmtId="0" fontId="19" fillId="0" borderId="27" xfId="0" applyFont="1" applyBorder="1" applyAlignment="1">
      <alignment vertical="center"/>
    </xf>
    <xf numFmtId="0" fontId="18" fillId="12" borderId="0" xfId="0" applyFont="1" applyFill="1" applyAlignment="1">
      <alignment horizontal="center" vertical="center"/>
    </xf>
    <xf numFmtId="0" fontId="25" fillId="4" borderId="21" xfId="0" applyFont="1" applyFill="1" applyBorder="1" applyAlignment="1">
      <alignment horizontal="center" vertical="center"/>
    </xf>
    <xf numFmtId="0" fontId="26" fillId="14" borderId="28" xfId="0" applyFont="1" applyFill="1" applyBorder="1" applyAlignment="1">
      <alignment horizontal="center" vertical="center"/>
    </xf>
    <xf numFmtId="166" fontId="25" fillId="14" borderId="28" xfId="0" applyNumberFormat="1" applyFont="1" applyFill="1" applyBorder="1" applyAlignment="1">
      <alignment horizontal="center" vertical="center"/>
    </xf>
    <xf numFmtId="0" fontId="14" fillId="16" borderId="20" xfId="0" applyFont="1" applyFill="1" applyBorder="1" applyAlignment="1">
      <alignment horizontal="center" shrinkToFit="1"/>
    </xf>
    <xf numFmtId="0" fontId="14" fillId="16" borderId="0" xfId="0" applyFont="1" applyFill="1" applyAlignment="1">
      <alignment horizontal="left"/>
    </xf>
    <xf numFmtId="0" fontId="14" fillId="16" borderId="0" xfId="0" applyFont="1" applyFill="1" applyAlignment="1">
      <alignment horizontal="center" wrapText="1"/>
    </xf>
    <xf numFmtId="5" fontId="15" fillId="16" borderId="0" xfId="2" applyNumberFormat="1" applyFont="1" applyFill="1" applyAlignment="1">
      <alignment horizontal="center" wrapText="1"/>
    </xf>
    <xf numFmtId="171" fontId="14" fillId="16" borderId="0" xfId="0" applyNumberFormat="1" applyFont="1" applyFill="1" applyAlignment="1">
      <alignment horizontal="center" wrapText="1"/>
    </xf>
    <xf numFmtId="166" fontId="14" fillId="16" borderId="0" xfId="2" applyNumberFormat="1" applyFont="1" applyFill="1" applyAlignment="1">
      <alignment horizontal="right" wrapText="1"/>
    </xf>
    <xf numFmtId="3" fontId="14" fillId="16" borderId="0" xfId="0" applyNumberFormat="1" applyFont="1" applyFill="1" applyAlignment="1">
      <alignment horizontal="center" wrapText="1"/>
    </xf>
    <xf numFmtId="166" fontId="14" fillId="16" borderId="20" xfId="0" applyNumberFormat="1" applyFont="1" applyFill="1" applyBorder="1" applyAlignment="1">
      <alignment horizontal="right"/>
    </xf>
    <xf numFmtId="0" fontId="14" fillId="16" borderId="0" xfId="0" applyFont="1" applyFill="1" applyAlignment="1">
      <alignment horizontal="left" vertical="center" wrapText="1"/>
    </xf>
    <xf numFmtId="0" fontId="14" fillId="16" borderId="0" xfId="0" applyFont="1" applyFill="1" applyAlignment="1">
      <alignment horizontal="center"/>
    </xf>
    <xf numFmtId="0" fontId="20" fillId="16" borderId="8" xfId="3" applyFont="1" applyFill="1" applyBorder="1">
      <alignment horizontal="center" vertical="center" wrapText="1"/>
    </xf>
    <xf numFmtId="0" fontId="20" fillId="16" borderId="0" xfId="3" applyFont="1" applyFill="1" applyBorder="1">
      <alignment horizontal="center" vertical="center" wrapText="1"/>
    </xf>
    <xf numFmtId="0" fontId="0" fillId="16" borderId="39" xfId="0" applyFill="1" applyBorder="1"/>
    <xf numFmtId="166" fontId="14" fillId="16" borderId="25" xfId="0" applyNumberFormat="1" applyFont="1" applyFill="1" applyBorder="1"/>
    <xf numFmtId="166" fontId="14" fillId="16" borderId="26" xfId="0" applyNumberFormat="1" applyFont="1" applyFill="1" applyBorder="1"/>
    <xf numFmtId="166" fontId="14" fillId="16" borderId="24" xfId="2" applyNumberFormat="1" applyFont="1" applyFill="1" applyBorder="1" applyAlignment="1">
      <alignment horizontal="right"/>
    </xf>
    <xf numFmtId="166" fontId="14" fillId="16" borderId="25" xfId="2" applyNumberFormat="1" applyFont="1" applyFill="1" applyBorder="1" applyAlignment="1">
      <alignment horizontal="right"/>
    </xf>
    <xf numFmtId="0" fontId="0" fillId="0" borderId="0" xfId="0" applyAlignment="1">
      <alignment horizontal="left" vertical="top" wrapText="1"/>
    </xf>
    <xf numFmtId="166" fontId="0" fillId="0" borderId="0" xfId="0" applyNumberFormat="1" applyProtection="1"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left" vertical="center"/>
      <protection locked="0"/>
    </xf>
    <xf numFmtId="49" fontId="20" fillId="0" borderId="0" xfId="0" applyNumberFormat="1" applyFont="1" applyAlignment="1" applyProtection="1">
      <alignment horizontal="center" vertical="center"/>
      <protection locked="0"/>
    </xf>
    <xf numFmtId="167" fontId="20" fillId="0" borderId="0" xfId="0" applyNumberFormat="1" applyFont="1" applyAlignment="1" applyProtection="1">
      <alignment horizontal="center" vertical="center"/>
      <protection locked="0"/>
    </xf>
    <xf numFmtId="1" fontId="20" fillId="0" borderId="0" xfId="0" applyNumberFormat="1" applyFont="1" applyAlignment="1" applyProtection="1">
      <alignment horizontal="center" vertical="center"/>
      <protection locked="0"/>
    </xf>
    <xf numFmtId="3" fontId="5" fillId="13" borderId="35" xfId="0" quotePrefix="1" applyNumberFormat="1" applyFont="1" applyFill="1" applyBorder="1" applyAlignment="1" applyProtection="1">
      <alignment horizontal="center" wrapText="1"/>
      <protection locked="0"/>
    </xf>
    <xf numFmtId="0" fontId="5" fillId="13" borderId="3" xfId="0" applyFont="1" applyFill="1" applyBorder="1" applyAlignment="1" applyProtection="1">
      <alignment horizontal="center" wrapText="1"/>
      <protection locked="0"/>
    </xf>
    <xf numFmtId="3" fontId="5" fillId="13" borderId="3" xfId="0" quotePrefix="1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1" fillId="11" borderId="28" xfId="8" applyBorder="1" applyAlignment="1" applyProtection="1">
      <alignment horizontal="center"/>
      <protection locked="0"/>
    </xf>
    <xf numFmtId="0" fontId="13" fillId="8" borderId="28" xfId="5" applyBorder="1" applyAlignment="1" applyProtection="1">
      <alignment horizontal="center"/>
      <protection locked="0"/>
    </xf>
    <xf numFmtId="0" fontId="0" fillId="0" borderId="0" xfId="0" applyAlignment="1">
      <alignment horizontal="left" vertical="center"/>
    </xf>
    <xf numFmtId="0" fontId="4" fillId="0" borderId="0" xfId="0" quotePrefix="1" applyFont="1" applyAlignment="1" applyProtection="1">
      <alignment horizontal="center" shrinkToFit="1"/>
      <protection locked="0"/>
    </xf>
    <xf numFmtId="9" fontId="0" fillId="0" borderId="0" xfId="0" applyNumberFormat="1"/>
    <xf numFmtId="0" fontId="20" fillId="18" borderId="48" xfId="0" applyFont="1" applyFill="1" applyBorder="1" applyAlignment="1" applyProtection="1">
      <alignment horizontal="left" vertical="center"/>
      <protection locked="0"/>
    </xf>
    <xf numFmtId="49" fontId="20" fillId="18" borderId="48" xfId="0" applyNumberFormat="1" applyFont="1" applyFill="1" applyBorder="1" applyAlignment="1" applyProtection="1">
      <alignment horizontal="center" vertical="center"/>
      <protection locked="0"/>
    </xf>
    <xf numFmtId="0" fontId="20" fillId="0" borderId="48" xfId="0" applyFont="1" applyBorder="1" applyAlignment="1" applyProtection="1">
      <alignment horizontal="left" vertical="center"/>
      <protection locked="0"/>
    </xf>
    <xf numFmtId="49" fontId="20" fillId="0" borderId="48" xfId="0" applyNumberFormat="1" applyFont="1" applyBorder="1" applyAlignment="1" applyProtection="1">
      <alignment horizontal="center" vertical="center"/>
      <protection locked="0"/>
    </xf>
    <xf numFmtId="0" fontId="20" fillId="18" borderId="51" xfId="0" applyFont="1" applyFill="1" applyBorder="1" applyAlignment="1" applyProtection="1">
      <alignment horizontal="center" vertical="center"/>
      <protection locked="0"/>
    </xf>
    <xf numFmtId="0" fontId="20" fillId="0" borderId="51" xfId="0" applyFont="1" applyBorder="1" applyAlignment="1" applyProtection="1">
      <alignment horizontal="center" vertical="center"/>
      <protection locked="0"/>
    </xf>
    <xf numFmtId="0" fontId="20" fillId="18" borderId="50" xfId="0" applyFont="1" applyFill="1" applyBorder="1" applyAlignment="1" applyProtection="1">
      <alignment horizontal="center" vertical="center"/>
      <protection locked="0"/>
    </xf>
    <xf numFmtId="0" fontId="20" fillId="18" borderId="47" xfId="0" applyFont="1" applyFill="1" applyBorder="1" applyAlignment="1" applyProtection="1">
      <alignment horizontal="left" vertical="center"/>
      <protection locked="0"/>
    </xf>
    <xf numFmtId="49" fontId="20" fillId="18" borderId="47" xfId="0" applyNumberFormat="1" applyFont="1" applyFill="1" applyBorder="1" applyAlignment="1" applyProtection="1">
      <alignment horizontal="center" vertical="center"/>
      <protection locked="0"/>
    </xf>
    <xf numFmtId="0" fontId="20" fillId="18" borderId="52" xfId="0" applyFont="1" applyFill="1" applyBorder="1" applyAlignment="1" applyProtection="1">
      <alignment horizontal="center" vertical="center"/>
      <protection locked="0"/>
    </xf>
    <xf numFmtId="0" fontId="20" fillId="0" borderId="52" xfId="0" applyFont="1" applyBorder="1" applyAlignment="1" applyProtection="1">
      <alignment horizontal="center" vertical="center"/>
      <protection locked="0"/>
    </xf>
    <xf numFmtId="0" fontId="20" fillId="18" borderId="49" xfId="0" applyFont="1" applyFill="1" applyBorder="1" applyAlignment="1" applyProtection="1">
      <alignment horizontal="center" vertical="center"/>
      <protection locked="0"/>
    </xf>
    <xf numFmtId="169" fontId="14" fillId="16" borderId="0" xfId="0" applyNumberFormat="1" applyFont="1" applyFill="1" applyAlignment="1">
      <alignment horizontal="right" wrapText="1"/>
    </xf>
    <xf numFmtId="49" fontId="0" fillId="0" borderId="0" xfId="0" applyNumberFormat="1" applyAlignment="1">
      <alignment horizontal="center" vertical="center"/>
    </xf>
    <xf numFmtId="1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0" fontId="20" fillId="18" borderId="54" xfId="0" applyFont="1" applyFill="1" applyBorder="1" applyAlignment="1" applyProtection="1">
      <alignment horizontal="center" vertical="center"/>
      <protection locked="0"/>
    </xf>
    <xf numFmtId="0" fontId="20" fillId="18" borderId="55" xfId="0" applyFont="1" applyFill="1" applyBorder="1" applyAlignment="1" applyProtection="1">
      <alignment horizontal="left" vertical="center"/>
      <protection locked="0"/>
    </xf>
    <xf numFmtId="49" fontId="20" fillId="18" borderId="55" xfId="0" applyNumberFormat="1" applyFont="1" applyFill="1" applyBorder="1" applyAlignment="1" applyProtection="1">
      <alignment horizontal="center" vertical="center"/>
      <protection locked="0"/>
    </xf>
    <xf numFmtId="0" fontId="20" fillId="18" borderId="56" xfId="0" applyFont="1" applyFill="1" applyBorder="1" applyAlignment="1" applyProtection="1">
      <alignment horizontal="center" vertical="center"/>
      <protection locked="0"/>
    </xf>
    <xf numFmtId="169" fontId="0" fillId="0" borderId="0" xfId="0" applyNumberFormat="1"/>
    <xf numFmtId="7" fontId="14" fillId="16" borderId="24" xfId="0" applyNumberFormat="1" applyFont="1" applyFill="1" applyBorder="1"/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 wrapText="1"/>
    </xf>
    <xf numFmtId="166" fontId="2" fillId="16" borderId="25" xfId="0" applyNumberFormat="1" applyFont="1" applyFill="1" applyBorder="1"/>
    <xf numFmtId="166" fontId="14" fillId="16" borderId="57" xfId="2" applyNumberFormat="1" applyFont="1" applyFill="1" applyBorder="1" applyAlignment="1">
      <alignment horizontal="right"/>
    </xf>
    <xf numFmtId="164" fontId="5" fillId="12" borderId="0" xfId="2" applyNumberFormat="1" applyFont="1" applyFill="1" applyBorder="1" applyAlignment="1">
      <alignment horizontal="center" wrapText="1"/>
    </xf>
    <xf numFmtId="0" fontId="0" fillId="2" borderId="0" xfId="0" applyFill="1"/>
    <xf numFmtId="0" fontId="0" fillId="16" borderId="0" xfId="0" applyFill="1"/>
    <xf numFmtId="0" fontId="0" fillId="0" borderId="0" xfId="0" applyProtection="1">
      <protection locked="0"/>
    </xf>
    <xf numFmtId="0" fontId="29" fillId="2" borderId="0" xfId="0" applyFont="1" applyFill="1" applyAlignment="1">
      <alignment horizontal="center" shrinkToFit="1"/>
    </xf>
    <xf numFmtId="0" fontId="29" fillId="2" borderId="0" xfId="0" applyFont="1" applyFill="1" applyAlignment="1">
      <alignment horizontal="left"/>
    </xf>
    <xf numFmtId="49" fontId="29" fillId="2" borderId="0" xfId="0" applyNumberFormat="1" applyFont="1" applyFill="1" applyAlignment="1">
      <alignment horizontal="center" wrapText="1"/>
    </xf>
    <xf numFmtId="0" fontId="29" fillId="2" borderId="0" xfId="0" applyFont="1" applyFill="1" applyAlignment="1">
      <alignment horizontal="center" wrapText="1"/>
    </xf>
    <xf numFmtId="5" fontId="29" fillId="2" borderId="19" xfId="0" applyNumberFormat="1" applyFont="1" applyFill="1" applyBorder="1" applyAlignment="1">
      <alignment horizontal="right" wrapText="1"/>
    </xf>
    <xf numFmtId="171" fontId="29" fillId="2" borderId="0" xfId="0" applyNumberFormat="1" applyFont="1" applyFill="1" applyAlignment="1">
      <alignment horizontal="center" wrapText="1"/>
    </xf>
    <xf numFmtId="166" fontId="29" fillId="2" borderId="0" xfId="0" applyNumberFormat="1" applyFont="1" applyFill="1" applyAlignment="1">
      <alignment horizontal="right" wrapText="1"/>
    </xf>
    <xf numFmtId="3" fontId="29" fillId="2" borderId="0" xfId="0" applyNumberFormat="1" applyFont="1" applyFill="1" applyAlignment="1">
      <alignment horizontal="center" wrapText="1"/>
    </xf>
    <xf numFmtId="0" fontId="28" fillId="2" borderId="0" xfId="0" applyFont="1" applyFill="1" applyAlignment="1">
      <alignment horizontal="left" vertical="center" wrapText="1"/>
    </xf>
    <xf numFmtId="0" fontId="28" fillId="2" borderId="0" xfId="0" applyFont="1" applyFill="1" applyAlignment="1">
      <alignment horizontal="center"/>
    </xf>
    <xf numFmtId="0" fontId="20" fillId="19" borderId="28" xfId="0" applyFont="1" applyFill="1" applyBorder="1" applyAlignment="1">
      <alignment horizontal="center"/>
    </xf>
    <xf numFmtId="14" fontId="5" fillId="14" borderId="2" xfId="2" applyNumberFormat="1" applyFont="1" applyFill="1" applyBorder="1" applyAlignment="1">
      <alignment wrapText="1"/>
    </xf>
    <xf numFmtId="0" fontId="5" fillId="14" borderId="2" xfId="2" applyNumberFormat="1" applyFont="1" applyFill="1" applyBorder="1" applyAlignment="1">
      <alignment wrapText="1"/>
    </xf>
    <xf numFmtId="172" fontId="4" fillId="0" borderId="0" xfId="0" applyNumberFormat="1" applyFont="1" applyAlignment="1" applyProtection="1">
      <alignment horizontal="center" wrapText="1"/>
      <protection locked="0"/>
    </xf>
    <xf numFmtId="14" fontId="20" fillId="14" borderId="28" xfId="0" applyNumberFormat="1" applyFont="1" applyFill="1" applyBorder="1" applyAlignment="1" applyProtection="1">
      <alignment horizontal="center" vertical="center"/>
      <protection locked="0"/>
    </xf>
    <xf numFmtId="166" fontId="25" fillId="14" borderId="46" xfId="0" applyNumberFormat="1" applyFont="1" applyFill="1" applyBorder="1" applyAlignment="1">
      <alignment horizontal="center" vertical="center"/>
    </xf>
    <xf numFmtId="0" fontId="20" fillId="14" borderId="46" xfId="0" applyFont="1" applyFill="1" applyBorder="1" applyAlignment="1" applyProtection="1">
      <alignment horizontal="center" vertical="center"/>
      <protection locked="0"/>
    </xf>
    <xf numFmtId="3" fontId="14" fillId="16" borderId="0" xfId="0" applyNumberFormat="1" applyFont="1" applyFill="1" applyAlignment="1">
      <alignment horizontal="right" wrapText="1"/>
    </xf>
    <xf numFmtId="1" fontId="0" fillId="0" borderId="0" xfId="0" applyNumberFormat="1" applyAlignment="1" applyProtection="1">
      <alignment horizontal="left" vertical="center" wrapText="1"/>
      <protection locked="0"/>
    </xf>
    <xf numFmtId="164" fontId="5" fillId="12" borderId="0" xfId="2" applyNumberFormat="1" applyFont="1" applyFill="1" applyBorder="1" applyAlignment="1">
      <alignment wrapText="1"/>
    </xf>
    <xf numFmtId="166" fontId="0" fillId="2" borderId="0" xfId="0" applyNumberFormat="1" applyFill="1" applyAlignment="1">
      <alignment horizontal="right"/>
    </xf>
    <xf numFmtId="5" fontId="1" fillId="2" borderId="0" xfId="0" applyNumberFormat="1" applyFont="1" applyFill="1" applyAlignment="1">
      <alignment horizontal="right"/>
    </xf>
    <xf numFmtId="3" fontId="1" fillId="10" borderId="28" xfId="7" applyNumberFormat="1" applyBorder="1" applyAlignment="1" applyProtection="1">
      <alignment horizontal="center"/>
      <protection locked="0"/>
    </xf>
    <xf numFmtId="3" fontId="1" fillId="11" borderId="28" xfId="8" applyNumberFormat="1" applyBorder="1" applyAlignment="1" applyProtection="1">
      <alignment horizontal="center"/>
      <protection locked="0"/>
    </xf>
    <xf numFmtId="5" fontId="29" fillId="2" borderId="0" xfId="0" applyNumberFormat="1" applyFont="1" applyFill="1" applyAlignment="1">
      <alignment horizontal="right" wrapText="1"/>
    </xf>
    <xf numFmtId="37" fontId="4" fillId="0" borderId="0" xfId="2" applyNumberFormat="1" applyFont="1" applyBorder="1" applyAlignment="1">
      <alignment horizontal="right" wrapText="1"/>
    </xf>
    <xf numFmtId="166" fontId="5" fillId="4" borderId="0" xfId="0" applyNumberFormat="1" applyFont="1" applyFill="1" applyAlignment="1">
      <alignment horizontal="left" vertical="center" wrapText="1"/>
    </xf>
    <xf numFmtId="0" fontId="0" fillId="4" borderId="0" xfId="0" applyFill="1"/>
    <xf numFmtId="166" fontId="0" fillId="4" borderId="0" xfId="0" applyNumberFormat="1" applyFill="1" applyAlignment="1">
      <alignment horizontal="left" vertical="center" wrapText="1"/>
    </xf>
    <xf numFmtId="169" fontId="14" fillId="16" borderId="0" xfId="0" applyNumberFormat="1" applyFont="1" applyFill="1" applyAlignment="1">
      <alignment horizontal="center" wrapText="1"/>
    </xf>
    <xf numFmtId="37" fontId="15" fillId="16" borderId="0" xfId="2" applyNumberFormat="1" applyFont="1" applyFill="1" applyAlignment="1">
      <alignment horizontal="center" wrapText="1"/>
    </xf>
    <xf numFmtId="172" fontId="14" fillId="16" borderId="0" xfId="0" applyNumberFormat="1" applyFont="1" applyFill="1" applyAlignment="1">
      <alignment horizontal="center" wrapText="1"/>
    </xf>
    <xf numFmtId="169" fontId="14" fillId="16" borderId="53" xfId="0" applyNumberFormat="1" applyFont="1" applyFill="1" applyBorder="1" applyAlignment="1">
      <alignment horizontal="right" wrapText="1"/>
    </xf>
    <xf numFmtId="169" fontId="14" fillId="16" borderId="20" xfId="0" applyNumberFormat="1" applyFont="1" applyFill="1" applyBorder="1" applyAlignment="1">
      <alignment horizontal="right" wrapText="1"/>
    </xf>
    <xf numFmtId="166" fontId="20" fillId="0" borderId="0" xfId="0" applyNumberFormat="1" applyFont="1" applyAlignment="1" applyProtection="1">
      <alignment horizontal="center" vertical="center"/>
      <protection locked="0"/>
    </xf>
    <xf numFmtId="166" fontId="20" fillId="18" borderId="48" xfId="0" applyNumberFormat="1" applyFont="1" applyFill="1" applyBorder="1" applyAlignment="1" applyProtection="1">
      <alignment horizontal="center" vertical="center"/>
      <protection locked="0"/>
    </xf>
    <xf numFmtId="166" fontId="20" fillId="0" borderId="48" xfId="0" applyNumberFormat="1" applyFont="1" applyBorder="1" applyAlignment="1" applyProtection="1">
      <alignment horizontal="center" vertical="center"/>
      <protection locked="0"/>
    </xf>
    <xf numFmtId="166" fontId="20" fillId="18" borderId="47" xfId="0" applyNumberFormat="1" applyFont="1" applyFill="1" applyBorder="1" applyAlignment="1" applyProtection="1">
      <alignment horizontal="center" vertical="center"/>
      <protection locked="0"/>
    </xf>
    <xf numFmtId="166" fontId="20" fillId="18" borderId="55" xfId="0" applyNumberFormat="1" applyFont="1" applyFill="1" applyBorder="1" applyAlignment="1" applyProtection="1">
      <alignment horizontal="center" vertical="center"/>
      <protection locked="0"/>
    </xf>
    <xf numFmtId="166" fontId="4" fillId="0" borderId="0" xfId="0" applyNumberFormat="1" applyFont="1" applyAlignment="1" applyProtection="1">
      <alignment horizontal="center" wrapText="1"/>
      <protection locked="0"/>
    </xf>
    <xf numFmtId="5" fontId="4" fillId="0" borderId="19" xfId="2" applyNumberFormat="1" applyFont="1" applyBorder="1" applyAlignment="1">
      <alignment horizontal="right" wrapText="1"/>
    </xf>
    <xf numFmtId="5" fontId="4" fillId="0" borderId="0" xfId="2" applyNumberFormat="1" applyFont="1" applyBorder="1" applyAlignment="1">
      <alignment horizontal="right" wrapText="1"/>
    </xf>
    <xf numFmtId="166" fontId="4" fillId="0" borderId="0" xfId="2" applyNumberFormat="1" applyFont="1" applyFill="1" applyBorder="1" applyAlignment="1">
      <alignment horizontal="right" wrapText="1"/>
    </xf>
    <xf numFmtId="166" fontId="4" fillId="0" borderId="0" xfId="0" applyNumberFormat="1" applyFont="1" applyAlignment="1" applyProtection="1">
      <alignment horizontal="right" wrapText="1"/>
      <protection locked="0"/>
    </xf>
    <xf numFmtId="166" fontId="4" fillId="0" borderId="0" xfId="0" applyNumberFormat="1" applyFont="1" applyAlignment="1">
      <alignment horizontal="right" wrapText="1"/>
    </xf>
    <xf numFmtId="1" fontId="20" fillId="18" borderId="48" xfId="0" applyNumberFormat="1" applyFont="1" applyFill="1" applyBorder="1" applyAlignment="1" applyProtection="1">
      <alignment horizontal="center" vertical="center"/>
      <protection locked="0"/>
    </xf>
    <xf numFmtId="1" fontId="20" fillId="0" borderId="48" xfId="0" applyNumberFormat="1" applyFont="1" applyBorder="1" applyAlignment="1" applyProtection="1">
      <alignment horizontal="center" vertical="center"/>
      <protection locked="0"/>
    </xf>
    <xf numFmtId="1" fontId="20" fillId="18" borderId="47" xfId="0" applyNumberFormat="1" applyFont="1" applyFill="1" applyBorder="1" applyAlignment="1" applyProtection="1">
      <alignment horizontal="center" vertical="center"/>
      <protection locked="0"/>
    </xf>
    <xf numFmtId="1" fontId="20" fillId="18" borderId="55" xfId="0" applyNumberFormat="1" applyFont="1" applyFill="1" applyBorder="1" applyAlignment="1" applyProtection="1">
      <alignment horizontal="center" vertical="center"/>
      <protection locked="0"/>
    </xf>
    <xf numFmtId="1" fontId="20" fillId="18" borderId="0" xfId="0" applyNumberFormat="1" applyFont="1" applyFill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 horizontal="center" wrapText="1"/>
    </xf>
    <xf numFmtId="0" fontId="5" fillId="20" borderId="0" xfId="0" applyFont="1" applyFill="1" applyAlignment="1">
      <alignment horizontal="center" wrapText="1"/>
    </xf>
    <xf numFmtId="169" fontId="5" fillId="20" borderId="0" xfId="0" applyNumberFormat="1" applyFont="1" applyFill="1" applyAlignment="1">
      <alignment horizontal="center" wrapText="1"/>
    </xf>
    <xf numFmtId="166" fontId="5" fillId="20" borderId="0" xfId="0" quotePrefix="1" applyNumberFormat="1" applyFont="1" applyFill="1" applyAlignment="1">
      <alignment horizontal="center" wrapText="1"/>
    </xf>
    <xf numFmtId="166" fontId="5" fillId="20" borderId="0" xfId="0" applyNumberFormat="1" applyFont="1" applyFill="1" applyAlignment="1">
      <alignment horizontal="center" wrapText="1"/>
    </xf>
    <xf numFmtId="49" fontId="0" fillId="0" borderId="0" xfId="0" applyNumberFormat="1" applyProtection="1">
      <protection locked="0"/>
    </xf>
    <xf numFmtId="14" fontId="0" fillId="0" borderId="0" xfId="0" applyNumberFormat="1" applyAlignment="1">
      <alignment horizontal="center" vertical="center"/>
    </xf>
    <xf numFmtId="14" fontId="0" fillId="0" borderId="0" xfId="0" applyNumberFormat="1"/>
    <xf numFmtId="49" fontId="0" fillId="0" borderId="0" xfId="0" applyNumberFormat="1"/>
    <xf numFmtId="0" fontId="32" fillId="0" borderId="0" xfId="0" applyFont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 wrapText="1"/>
      <protection locked="0"/>
    </xf>
    <xf numFmtId="166" fontId="33" fillId="16" borderId="53" xfId="0" applyNumberFormat="1" applyFont="1" applyFill="1" applyBorder="1" applyAlignment="1">
      <alignment horizontal="right" wrapText="1"/>
    </xf>
    <xf numFmtId="0" fontId="32" fillId="0" borderId="0" xfId="0" applyFont="1" applyAlignment="1">
      <alignment horizontal="left"/>
    </xf>
    <xf numFmtId="0" fontId="0" fillId="3" borderId="0" xfId="0" applyFill="1" applyAlignment="1">
      <alignment horizontal="center" vertical="center"/>
    </xf>
    <xf numFmtId="0" fontId="20" fillId="14" borderId="28" xfId="0" applyFont="1" applyFill="1" applyBorder="1" applyAlignment="1" applyProtection="1">
      <alignment horizontal="center" vertical="center"/>
      <protection locked="0"/>
    </xf>
    <xf numFmtId="49" fontId="31" fillId="17" borderId="28" xfId="10" applyNumberFormat="1" applyFont="1" applyFill="1" applyBorder="1" applyAlignment="1" applyProtection="1">
      <alignment horizontal="center" vertical="center"/>
      <protection locked="0"/>
    </xf>
    <xf numFmtId="0" fontId="20" fillId="14" borderId="28" xfId="0" applyFont="1" applyFill="1" applyBorder="1" applyAlignment="1" applyProtection="1">
      <alignment horizontal="left" vertical="top"/>
      <protection locked="0"/>
    </xf>
    <xf numFmtId="0" fontId="22" fillId="16" borderId="2" xfId="0" applyFont="1" applyFill="1" applyBorder="1" applyAlignment="1">
      <alignment horizontal="center" vertical="top" wrapText="1"/>
    </xf>
    <xf numFmtId="0" fontId="22" fillId="16" borderId="0" xfId="0" applyFont="1" applyFill="1" applyAlignment="1">
      <alignment horizontal="center" vertical="top" wrapText="1"/>
    </xf>
    <xf numFmtId="0" fontId="18" fillId="12" borderId="2" xfId="0" applyFont="1" applyFill="1" applyBorder="1" applyAlignment="1">
      <alignment horizontal="center" vertical="center"/>
    </xf>
    <xf numFmtId="0" fontId="18" fillId="12" borderId="0" xfId="0" applyFont="1" applyFill="1" applyAlignment="1">
      <alignment horizontal="center" vertical="center"/>
    </xf>
    <xf numFmtId="49" fontId="20" fillId="3" borderId="2" xfId="0" applyNumberFormat="1" applyFont="1" applyFill="1" applyBorder="1" applyAlignment="1" applyProtection="1">
      <alignment horizontal="left" vertical="center" wrapText="1"/>
      <protection locked="0"/>
    </xf>
    <xf numFmtId="49" fontId="20" fillId="3" borderId="0" xfId="0" applyNumberFormat="1" applyFont="1" applyFill="1" applyAlignment="1" applyProtection="1">
      <alignment horizontal="left" vertical="center" wrapText="1"/>
      <protection locked="0"/>
    </xf>
    <xf numFmtId="49" fontId="0" fillId="0" borderId="0" xfId="0" applyNumberFormat="1" applyAlignment="1">
      <alignment horizontal="left" vertical="center"/>
    </xf>
    <xf numFmtId="0" fontId="5" fillId="13" borderId="3" xfId="0" applyFont="1" applyFill="1" applyBorder="1" applyAlignment="1">
      <alignment horizontal="center" vertical="center" shrinkToFit="1"/>
    </xf>
    <xf numFmtId="0" fontId="5" fillId="13" borderId="6" xfId="0" applyFont="1" applyFill="1" applyBorder="1" applyAlignment="1">
      <alignment horizontal="center" vertical="center" shrinkToFit="1"/>
    </xf>
    <xf numFmtId="0" fontId="5" fillId="13" borderId="28" xfId="0" applyFont="1" applyFill="1" applyBorder="1" applyAlignment="1">
      <alignment horizontal="center" vertical="center" shrinkToFit="1"/>
    </xf>
    <xf numFmtId="0" fontId="5" fillId="12" borderId="10" xfId="0" applyFont="1" applyFill="1" applyBorder="1" applyAlignment="1">
      <alignment horizontal="center" vertical="center"/>
    </xf>
    <xf numFmtId="0" fontId="5" fillId="12" borderId="11" xfId="0" applyFont="1" applyFill="1" applyBorder="1" applyAlignment="1">
      <alignment horizontal="center" vertical="center"/>
    </xf>
    <xf numFmtId="0" fontId="5" fillId="12" borderId="2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5" fillId="12" borderId="7" xfId="0" applyFont="1" applyFill="1" applyBorder="1" applyAlignment="1">
      <alignment horizontal="center" vertical="center"/>
    </xf>
    <xf numFmtId="0" fontId="5" fillId="12" borderId="9" xfId="0" applyFont="1" applyFill="1" applyBorder="1" applyAlignment="1">
      <alignment horizontal="center" vertical="center"/>
    </xf>
    <xf numFmtId="0" fontId="5" fillId="12" borderId="10" xfId="0" applyFont="1" applyFill="1" applyBorder="1" applyAlignment="1">
      <alignment horizontal="left" vertical="top"/>
    </xf>
    <xf numFmtId="0" fontId="5" fillId="12" borderId="5" xfId="0" applyFont="1" applyFill="1" applyBorder="1" applyAlignment="1">
      <alignment horizontal="left" vertical="top"/>
    </xf>
    <xf numFmtId="0" fontId="5" fillId="12" borderId="11" xfId="0" applyFont="1" applyFill="1" applyBorder="1" applyAlignment="1">
      <alignment horizontal="left" vertical="top"/>
    </xf>
    <xf numFmtId="0" fontId="5" fillId="12" borderId="2" xfId="0" applyFont="1" applyFill="1" applyBorder="1" applyAlignment="1">
      <alignment horizontal="left" vertical="top"/>
    </xf>
    <xf numFmtId="0" fontId="5" fillId="12" borderId="0" xfId="0" applyFont="1" applyFill="1" applyAlignment="1">
      <alignment horizontal="left" vertical="top"/>
    </xf>
    <xf numFmtId="0" fontId="5" fillId="12" borderId="1" xfId="0" applyFont="1" applyFill="1" applyBorder="1" applyAlignment="1">
      <alignment horizontal="left" vertical="top"/>
    </xf>
    <xf numFmtId="0" fontId="5" fillId="12" borderId="7" xfId="0" applyFont="1" applyFill="1" applyBorder="1" applyAlignment="1">
      <alignment horizontal="left" vertical="top"/>
    </xf>
    <xf numFmtId="0" fontId="5" fillId="12" borderId="8" xfId="0" applyFont="1" applyFill="1" applyBorder="1" applyAlignment="1">
      <alignment horizontal="left" vertical="top"/>
    </xf>
    <xf numFmtId="0" fontId="5" fillId="12" borderId="9" xfId="0" applyFont="1" applyFill="1" applyBorder="1" applyAlignment="1">
      <alignment horizontal="left" vertical="top"/>
    </xf>
    <xf numFmtId="0" fontId="9" fillId="4" borderId="0" xfId="0" applyFont="1" applyFill="1" applyAlignment="1">
      <alignment horizontal="center" vertical="center" shrinkToFit="1"/>
    </xf>
    <xf numFmtId="0" fontId="16" fillId="17" borderId="0" xfId="0" applyFont="1" applyFill="1" applyAlignment="1">
      <alignment horizontal="center" vertical="center" shrinkToFit="1"/>
    </xf>
    <xf numFmtId="0" fontId="14" fillId="16" borderId="0" xfId="0" applyFont="1" applyFill="1" applyAlignment="1">
      <alignment horizontal="center" shrinkToFit="1"/>
    </xf>
    <xf numFmtId="164" fontId="5" fillId="6" borderId="18" xfId="2" applyNumberFormat="1" applyFont="1" applyFill="1" applyBorder="1" applyAlignment="1">
      <alignment horizontal="center" vertical="center" wrapText="1"/>
    </xf>
    <xf numFmtId="164" fontId="5" fillId="6" borderId="0" xfId="2" applyNumberFormat="1" applyFont="1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164" fontId="5" fillId="5" borderId="15" xfId="2" applyNumberFormat="1" applyFont="1" applyFill="1" applyBorder="1" applyAlignment="1">
      <alignment horizontal="center" vertical="center"/>
    </xf>
    <xf numFmtId="164" fontId="5" fillId="5" borderId="16" xfId="2" applyNumberFormat="1" applyFont="1" applyFill="1" applyBorder="1" applyAlignment="1">
      <alignment horizontal="center" vertical="center"/>
    </xf>
    <xf numFmtId="164" fontId="5" fillId="5" borderId="17" xfId="2" applyNumberFormat="1" applyFont="1" applyFill="1" applyBorder="1" applyAlignment="1">
      <alignment horizontal="center" vertical="center"/>
    </xf>
    <xf numFmtId="164" fontId="5" fillId="5" borderId="18" xfId="2" applyNumberFormat="1" applyFont="1" applyFill="1" applyBorder="1" applyAlignment="1">
      <alignment horizontal="center" vertical="center"/>
    </xf>
    <xf numFmtId="164" fontId="5" fillId="5" borderId="0" xfId="2" applyNumberFormat="1" applyFont="1" applyFill="1" applyBorder="1" applyAlignment="1">
      <alignment horizontal="center" vertical="center"/>
    </xf>
    <xf numFmtId="164" fontId="5" fillId="5" borderId="19" xfId="2" applyNumberFormat="1" applyFont="1" applyFill="1" applyBorder="1" applyAlignment="1">
      <alignment horizontal="center" vertical="center"/>
    </xf>
    <xf numFmtId="0" fontId="20" fillId="14" borderId="28" xfId="0" applyFont="1" applyFill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5" fillId="14" borderId="46" xfId="0" applyFont="1" applyFill="1" applyBorder="1" applyAlignment="1">
      <alignment horizontal="center" vertical="center" wrapText="1"/>
    </xf>
    <xf numFmtId="0" fontId="5" fillId="14" borderId="33" xfId="0" applyFont="1" applyFill="1" applyBorder="1" applyAlignment="1">
      <alignment horizontal="center" vertical="center" wrapText="1"/>
    </xf>
    <xf numFmtId="0" fontId="15" fillId="17" borderId="0" xfId="0" applyFont="1" applyFill="1" applyAlignment="1">
      <alignment horizontal="center" vertical="center"/>
    </xf>
    <xf numFmtId="0" fontId="27" fillId="16" borderId="2" xfId="0" applyFont="1" applyFill="1" applyBorder="1" applyAlignment="1">
      <alignment horizontal="center"/>
    </xf>
    <xf numFmtId="0" fontId="27" fillId="16" borderId="0" xfId="0" applyFont="1" applyFill="1" applyAlignment="1">
      <alignment horizontal="center"/>
    </xf>
    <xf numFmtId="0" fontId="5" fillId="14" borderId="2" xfId="0" applyFont="1" applyFill="1" applyBorder="1" applyAlignment="1">
      <alignment horizontal="center" vertical="top" wrapText="1"/>
    </xf>
    <xf numFmtId="0" fontId="5" fillId="14" borderId="0" xfId="0" applyFont="1" applyFill="1" applyAlignment="1">
      <alignment horizontal="center" vertical="top" wrapText="1"/>
    </xf>
    <xf numFmtId="0" fontId="5" fillId="14" borderId="1" xfId="0" applyFont="1" applyFill="1" applyBorder="1" applyAlignment="1">
      <alignment horizontal="center" vertical="top" wrapText="1"/>
    </xf>
    <xf numFmtId="0" fontId="14" fillId="17" borderId="0" xfId="0" applyFont="1" applyFill="1" applyAlignment="1">
      <alignment horizontal="center"/>
    </xf>
    <xf numFmtId="0" fontId="24" fillId="16" borderId="27" xfId="0" applyFont="1" applyFill="1" applyBorder="1" applyAlignment="1">
      <alignment horizontal="center"/>
    </xf>
    <xf numFmtId="0" fontId="17" fillId="12" borderId="31" xfId="0" applyFont="1" applyFill="1" applyBorder="1" applyAlignment="1">
      <alignment horizontal="left" vertical="center"/>
    </xf>
    <xf numFmtId="0" fontId="17" fillId="12" borderId="32" xfId="0" applyFont="1" applyFill="1" applyBorder="1" applyAlignment="1">
      <alignment horizontal="left" vertical="center"/>
    </xf>
    <xf numFmtId="0" fontId="17" fillId="12" borderId="8" xfId="0" applyFont="1" applyFill="1" applyBorder="1" applyAlignment="1">
      <alignment horizontal="left" vertical="center"/>
    </xf>
    <xf numFmtId="0" fontId="17" fillId="12" borderId="3" xfId="0" applyFont="1" applyFill="1" applyBorder="1" applyAlignment="1">
      <alignment horizontal="left" vertical="center"/>
    </xf>
    <xf numFmtId="0" fontId="21" fillId="12" borderId="4" xfId="0" applyFont="1" applyFill="1" applyBorder="1" applyAlignment="1">
      <alignment horizontal="left" vertical="center"/>
    </xf>
    <xf numFmtId="0" fontId="21" fillId="12" borderId="6" xfId="0" applyFont="1" applyFill="1" applyBorder="1" applyAlignment="1">
      <alignment horizontal="left" vertical="center"/>
    </xf>
    <xf numFmtId="0" fontId="17" fillId="12" borderId="3" xfId="0" applyFont="1" applyFill="1" applyBorder="1" applyAlignment="1">
      <alignment horizontal="left"/>
    </xf>
    <xf numFmtId="0" fontId="17" fillId="12" borderId="4" xfId="0" applyFont="1" applyFill="1" applyBorder="1" applyAlignment="1">
      <alignment horizontal="left"/>
    </xf>
    <xf numFmtId="0" fontId="17" fillId="12" borderId="6" xfId="0" applyFont="1" applyFill="1" applyBorder="1" applyAlignment="1">
      <alignment horizontal="left"/>
    </xf>
    <xf numFmtId="0" fontId="1" fillId="9" borderId="5" xfId="6" applyBorder="1" applyAlignment="1" applyProtection="1">
      <alignment horizontal="center"/>
      <protection locked="0"/>
    </xf>
    <xf numFmtId="0" fontId="1" fillId="9" borderId="11" xfId="6" applyBorder="1" applyAlignment="1" applyProtection="1">
      <alignment horizontal="center"/>
      <protection locked="0"/>
    </xf>
    <xf numFmtId="0" fontId="1" fillId="10" borderId="0" xfId="7" applyBorder="1" applyAlignment="1" applyProtection="1">
      <alignment horizontal="center"/>
      <protection locked="0"/>
    </xf>
    <xf numFmtId="0" fontId="1" fillId="10" borderId="1" xfId="7" applyBorder="1" applyAlignment="1" applyProtection="1">
      <alignment horizontal="center"/>
      <protection locked="0"/>
    </xf>
    <xf numFmtId="0" fontId="1" fillId="11" borderId="0" xfId="8" applyBorder="1" applyAlignment="1" applyProtection="1">
      <alignment horizontal="center"/>
      <protection locked="0"/>
    </xf>
    <xf numFmtId="0" fontId="1" fillId="11" borderId="1" xfId="8" applyBorder="1" applyAlignment="1" applyProtection="1">
      <alignment horizontal="center"/>
      <protection locked="0"/>
    </xf>
    <xf numFmtId="0" fontId="13" fillId="8" borderId="8" xfId="5" applyBorder="1" applyAlignment="1" applyProtection="1">
      <alignment horizontal="center"/>
      <protection locked="0"/>
    </xf>
    <xf numFmtId="0" fontId="13" fillId="8" borderId="9" xfId="5" applyBorder="1" applyAlignment="1" applyProtection="1">
      <alignment horizontal="center"/>
      <protection locked="0"/>
    </xf>
    <xf numFmtId="0" fontId="19" fillId="0" borderId="10" xfId="0" applyFont="1" applyBorder="1" applyAlignment="1">
      <alignment horizontal="left" vertical="top" wrapText="1"/>
    </xf>
    <xf numFmtId="0" fontId="19" fillId="0" borderId="5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19" fillId="0" borderId="7" xfId="0" applyFont="1" applyBorder="1" applyAlignment="1">
      <alignment horizontal="left" vertical="top" wrapText="1"/>
    </xf>
    <xf numFmtId="0" fontId="19" fillId="0" borderId="8" xfId="0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19" fillId="0" borderId="5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7" fillId="12" borderId="10" xfId="0" applyFont="1" applyFill="1" applyBorder="1" applyAlignment="1">
      <alignment horizontal="right"/>
    </xf>
    <xf numFmtId="0" fontId="17" fillId="12" borderId="5" xfId="0" applyFont="1" applyFill="1" applyBorder="1" applyAlignment="1">
      <alignment horizontal="right"/>
    </xf>
    <xf numFmtId="0" fontId="17" fillId="12" borderId="2" xfId="0" applyFont="1" applyFill="1" applyBorder="1" applyAlignment="1">
      <alignment horizontal="right"/>
    </xf>
    <xf numFmtId="0" fontId="17" fillId="12" borderId="0" xfId="0" applyFont="1" applyFill="1" applyAlignment="1">
      <alignment horizontal="right"/>
    </xf>
    <xf numFmtId="0" fontId="20" fillId="0" borderId="7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17" fillId="12" borderId="8" xfId="0" applyFont="1" applyFill="1" applyBorder="1" applyAlignment="1">
      <alignment horizontal="left"/>
    </xf>
    <xf numFmtId="0" fontId="19" fillId="12" borderId="0" xfId="0" applyFont="1" applyFill="1" applyAlignment="1">
      <alignment horizontal="center" vertical="center" wrapText="1"/>
    </xf>
    <xf numFmtId="166" fontId="13" fillId="15" borderId="40" xfId="9" applyNumberFormat="1" applyBorder="1" applyAlignment="1">
      <alignment horizontal="center"/>
    </xf>
    <xf numFmtId="166" fontId="13" fillId="15" borderId="41" xfId="9" applyNumberFormat="1" applyBorder="1" applyAlignment="1">
      <alignment horizontal="center"/>
    </xf>
    <xf numFmtId="166" fontId="13" fillId="15" borderId="42" xfId="9" applyNumberFormat="1" applyBorder="1" applyAlignment="1">
      <alignment horizontal="center"/>
    </xf>
    <xf numFmtId="166" fontId="13" fillId="15" borderId="43" xfId="9" applyNumberFormat="1" applyBorder="1" applyAlignment="1">
      <alignment horizontal="center"/>
    </xf>
    <xf numFmtId="166" fontId="13" fillId="15" borderId="44" xfId="9" applyNumberFormat="1" applyBorder="1" applyAlignment="1">
      <alignment horizontal="center"/>
    </xf>
    <xf numFmtId="166" fontId="13" fillId="15" borderId="45" xfId="9" applyNumberFormat="1" applyBorder="1" applyAlignment="1">
      <alignment horizontal="center"/>
    </xf>
    <xf numFmtId="0" fontId="17" fillId="12" borderId="7" xfId="0" applyFont="1" applyFill="1" applyBorder="1" applyAlignment="1">
      <alignment horizontal="right"/>
    </xf>
    <xf numFmtId="0" fontId="17" fillId="12" borderId="8" xfId="0" applyFont="1" applyFill="1" applyBorder="1" applyAlignment="1">
      <alignment horizontal="right"/>
    </xf>
    <xf numFmtId="0" fontId="1" fillId="10" borderId="8" xfId="7" applyBorder="1" applyAlignment="1" applyProtection="1">
      <alignment horizontal="center"/>
      <protection locked="0"/>
    </xf>
    <xf numFmtId="0" fontId="1" fillId="10" borderId="9" xfId="7" applyBorder="1" applyAlignment="1" applyProtection="1">
      <alignment horizontal="center"/>
      <protection locked="0"/>
    </xf>
    <xf numFmtId="0" fontId="23" fillId="17" borderId="0" xfId="0" applyFont="1" applyFill="1" applyAlignment="1">
      <alignment horizontal="center" vertical="center" wrapText="1"/>
    </xf>
    <xf numFmtId="0" fontId="17" fillId="12" borderId="10" xfId="0" applyFont="1" applyFill="1" applyBorder="1" applyAlignment="1">
      <alignment horizontal="left" vertical="top" wrapText="1"/>
    </xf>
    <xf numFmtId="0" fontId="17" fillId="12" borderId="5" xfId="0" applyFont="1" applyFill="1" applyBorder="1" applyAlignment="1">
      <alignment horizontal="left" vertical="top" wrapText="1"/>
    </xf>
    <xf numFmtId="0" fontId="17" fillId="12" borderId="11" xfId="0" applyFont="1" applyFill="1" applyBorder="1" applyAlignment="1">
      <alignment horizontal="left" vertical="top" wrapText="1"/>
    </xf>
    <xf numFmtId="0" fontId="17" fillId="12" borderId="29" xfId="0" applyFont="1" applyFill="1" applyBorder="1" applyAlignment="1">
      <alignment horizontal="left" vertical="top" wrapText="1"/>
    </xf>
    <xf numFmtId="0" fontId="17" fillId="12" borderId="27" xfId="0" applyFont="1" applyFill="1" applyBorder="1" applyAlignment="1">
      <alignment horizontal="left" vertical="top" wrapText="1"/>
    </xf>
    <xf numFmtId="0" fontId="17" fillId="12" borderId="30" xfId="0" applyFont="1" applyFill="1" applyBorder="1" applyAlignment="1">
      <alignment horizontal="left" vertical="top" wrapText="1"/>
    </xf>
    <xf numFmtId="0" fontId="17" fillId="12" borderId="2" xfId="0" applyFont="1" applyFill="1" applyBorder="1" applyAlignment="1">
      <alignment horizontal="center" vertical="center"/>
    </xf>
    <xf numFmtId="0" fontId="17" fillId="12" borderId="0" xfId="0" applyFont="1" applyFill="1" applyAlignment="1">
      <alignment horizontal="center" vertical="center"/>
    </xf>
    <xf numFmtId="0" fontId="17" fillId="12" borderId="1" xfId="0" applyFont="1" applyFill="1" applyBorder="1" applyAlignment="1">
      <alignment horizontal="center" vertical="center"/>
    </xf>
    <xf numFmtId="0" fontId="17" fillId="12" borderId="7" xfId="0" applyFont="1" applyFill="1" applyBorder="1" applyAlignment="1">
      <alignment horizontal="center" vertical="center"/>
    </xf>
    <xf numFmtId="0" fontId="17" fillId="12" borderId="8" xfId="0" applyFont="1" applyFill="1" applyBorder="1" applyAlignment="1">
      <alignment horizontal="center" vertical="center"/>
    </xf>
    <xf numFmtId="0" fontId="17" fillId="12" borderId="9" xfId="0" applyFont="1" applyFill="1" applyBorder="1" applyAlignment="1">
      <alignment horizontal="center" vertical="center"/>
    </xf>
    <xf numFmtId="166" fontId="13" fillId="8" borderId="3" xfId="5" applyNumberFormat="1" applyBorder="1" applyAlignment="1">
      <alignment horizontal="center"/>
    </xf>
    <xf numFmtId="166" fontId="13" fillId="8" borderId="6" xfId="5" applyNumberFormat="1" applyBorder="1" applyAlignment="1">
      <alignment horizontal="center"/>
    </xf>
    <xf numFmtId="166" fontId="1" fillId="11" borderId="3" xfId="8" applyNumberFormat="1" applyBorder="1" applyAlignment="1">
      <alignment horizontal="center"/>
    </xf>
    <xf numFmtId="166" fontId="1" fillId="11" borderId="6" xfId="8" applyNumberFormat="1" applyBorder="1" applyAlignment="1">
      <alignment horizontal="center"/>
    </xf>
    <xf numFmtId="166" fontId="1" fillId="9" borderId="3" xfId="6" applyNumberFormat="1" applyBorder="1" applyAlignment="1">
      <alignment horizontal="center"/>
    </xf>
    <xf numFmtId="166" fontId="1" fillId="9" borderId="6" xfId="6" applyNumberFormat="1" applyBorder="1" applyAlignment="1">
      <alignment horizontal="center"/>
    </xf>
    <xf numFmtId="166" fontId="1" fillId="10" borderId="3" xfId="7" applyNumberFormat="1" applyBorder="1" applyAlignment="1">
      <alignment horizontal="center"/>
    </xf>
    <xf numFmtId="166" fontId="1" fillId="10" borderId="6" xfId="7" applyNumberFormat="1" applyBorder="1" applyAlignment="1">
      <alignment horizontal="center"/>
    </xf>
    <xf numFmtId="0" fontId="17" fillId="12" borderId="4" xfId="0" applyFont="1" applyFill="1" applyBorder="1" applyAlignment="1">
      <alignment horizontal="left" vertical="center"/>
    </xf>
    <xf numFmtId="0" fontId="17" fillId="12" borderId="6" xfId="0" applyFont="1" applyFill="1" applyBorder="1" applyAlignment="1">
      <alignment horizontal="left" vertical="center"/>
    </xf>
    <xf numFmtId="166" fontId="20" fillId="19" borderId="4" xfId="0" applyNumberFormat="1" applyFont="1" applyFill="1" applyBorder="1" applyAlignment="1">
      <alignment horizontal="center"/>
    </xf>
    <xf numFmtId="166" fontId="20" fillId="19" borderId="6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1" fillId="9" borderId="5" xfId="6" applyNumberFormat="1" applyBorder="1" applyAlignment="1" applyProtection="1">
      <alignment horizontal="center"/>
      <protection locked="0"/>
    </xf>
    <xf numFmtId="14" fontId="1" fillId="10" borderId="0" xfId="7" applyNumberFormat="1" applyBorder="1" applyAlignment="1" applyProtection="1">
      <alignment horizontal="center"/>
      <protection locked="0"/>
    </xf>
    <xf numFmtId="14" fontId="1" fillId="11" borderId="0" xfId="8" applyNumberFormat="1" applyBorder="1" applyAlignment="1" applyProtection="1">
      <alignment horizontal="center"/>
      <protection locked="0"/>
    </xf>
    <xf numFmtId="14" fontId="13" fillId="8" borderId="8" xfId="5" applyNumberFormat="1" applyBorder="1" applyAlignment="1" applyProtection="1">
      <alignment horizontal="center"/>
      <protection locked="0"/>
    </xf>
  </cellXfs>
  <cellStyles count="11">
    <cellStyle name="20% - Accent1" xfId="6" builtinId="30"/>
    <cellStyle name="40% - Accent1" xfId="7" builtinId="31"/>
    <cellStyle name="60% - Accent1" xfId="8" builtinId="32"/>
    <cellStyle name="Accent1" xfId="5" builtinId="29"/>
    <cellStyle name="Accent2" xfId="9" builtinId="33"/>
    <cellStyle name="Calculation" xfId="4" builtinId="22"/>
    <cellStyle name="Comma" xfId="1" builtinId="3"/>
    <cellStyle name="Currency" xfId="2" builtinId="4"/>
    <cellStyle name="Hyperlink" xfId="10" builtinId="8"/>
    <cellStyle name="NCDOT Blue" xfId="3" xr:uid="{45397F23-FD54-4DC1-9279-41A8C372844A}"/>
    <cellStyle name="Normal" xfId="0" builtinId="0"/>
  </cellStyles>
  <dxfs count="80">
    <dxf>
      <numFmt numFmtId="30" formatCode="@"/>
      <alignment horizontal="general" vertical="bottom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6" formatCode="&quot;$&quot;#,##0"/>
      <protection locked="0" hidden="0"/>
    </dxf>
    <dxf>
      <numFmt numFmtId="0" formatCode="General"/>
      <protection locked="0" hidden="0"/>
    </dxf>
    <dxf>
      <numFmt numFmtId="166" formatCode="&quot;$&quot;#,##0"/>
      <protection locked="0" hidden="0"/>
    </dxf>
    <dxf>
      <numFmt numFmtId="166" formatCode="&quot;$&quot;#,##0"/>
      <protection locked="0" hidden="0"/>
    </dxf>
    <dxf>
      <numFmt numFmtId="166" formatCode="&quot;$&quot;#,##0"/>
      <protection locked="0" hidden="0"/>
    </dxf>
    <dxf>
      <numFmt numFmtId="166" formatCode="&quot;$&quot;#,##0"/>
      <protection locked="0" hidden="0"/>
    </dxf>
    <dxf>
      <numFmt numFmtId="166" formatCode="&quot;$&quot;#,##0"/>
      <protection locked="0" hidden="0"/>
    </dxf>
    <dxf>
      <numFmt numFmtId="166" formatCode="&quot;$&quot;#,##0"/>
      <protection locked="0" hidden="0"/>
    </dxf>
    <dxf>
      <numFmt numFmtId="166" formatCode="&quot;$&quot;#,##0"/>
      <protection locked="0" hidden="0"/>
    </dxf>
    <dxf>
      <numFmt numFmtId="166" formatCode="&quot;$&quot;#,##0"/>
      <protection locked="0" hidden="0"/>
    </dxf>
    <dxf>
      <numFmt numFmtId="166" formatCode="&quot;$&quot;#,##0"/>
      <protection locked="0" hidden="0"/>
    </dxf>
    <dxf>
      <numFmt numFmtId="166" formatCode="&quot;$&quot;#,##0"/>
    </dxf>
    <dxf>
      <numFmt numFmtId="169" formatCode="&quot;$&quot;#,##0.00"/>
    </dxf>
    <dxf>
      <numFmt numFmtId="30" formatCode="@"/>
      <protection locked="0" hidden="0"/>
    </dxf>
    <dxf>
      <fill>
        <patternFill>
          <fgColor indexed="64"/>
          <bgColor theme="1"/>
        </patternFill>
      </fill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" formatCode="0"/>
      <alignment horizontal="left" vertical="center" textRotation="0" wrapText="1" indent="0" justifyLastLine="0" shrinkToFit="0" readingOrder="0"/>
      <protection locked="0" hidden="0"/>
    </dxf>
    <dxf>
      <numFmt numFmtId="1" formatCode="0"/>
      <alignment horizontal="left" vertical="center" textRotation="0" wrapText="1" indent="0" justifyLastLine="0" shrinkToFit="0" readingOrder="0"/>
      <protection locked="0" hidden="0"/>
    </dxf>
    <dxf>
      <numFmt numFmtId="30" formatCode="@"/>
      <alignment horizontal="left" vertical="center" textRotation="0" wrapText="1" indent="0" justifyLastLine="0" shrinkToFit="0" readingOrder="0"/>
      <protection locked="0" hidden="0"/>
    </dxf>
    <dxf>
      <numFmt numFmtId="30" formatCode="@"/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6" formatCode="&quot;$&quot;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6" formatCode="&quot;$&quot;#,##0"/>
      <alignment horizontal="righ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6" formatCode="&quot;$&quot;#,##0"/>
      <alignment horizontal="righ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6" formatCode="&quot;$&quot;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6" formatCode="&quot;$&quot;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6" formatCode="&quot;$&quot;#,##0"/>
      <alignment horizontal="right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6" formatCode="&quot;$&quot;#,##0"/>
      <alignment horizontal="right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6" formatCode="&quot;$&quot;#,##0"/>
      <alignment horizontal="righ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72" formatCode="#,##0.000"/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72" formatCode="#,##0.000"/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72" formatCode="#,##0.000"/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6" formatCode="&quot;$&quot;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71" formatCode="0.000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5" formatCode="#,##0_);\(#,##0\)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9" formatCode="&quot;$&quot;#,##0_);\(&quot;$&quot;#,##0\)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9" formatCode="&quot;$&quot;#,##0_);\(&quot;$&quot;#,##0\)"/>
      <alignment horizontal="right" vertical="bottom" textRotation="0" wrapText="1" indent="0" justifyLastLine="0" shrinkToFit="0" readingOrder="0"/>
      <border diagonalUp="0" diagonalDown="0">
        <left/>
        <right style="medium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6" formatCode="&quot;$&quot;#,##0"/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0" formatCode="@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1" readingOrder="0"/>
      <protection locked="0" hidden="0"/>
    </dxf>
    <dxf>
      <font>
        <strike val="0"/>
        <outline val="0"/>
        <shadow val="0"/>
        <u val="none"/>
        <vertAlign val="baseline"/>
        <sz val="8"/>
      </font>
      <fill>
        <patternFill>
          <fgColor indexed="64"/>
          <bgColor theme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6" formatCode="&quot;$&quot;#,##0"/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1"/>
        </top>
        <bottom style="thin">
          <color theme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6" formatCode="&quot;$&quot;#,##0"/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1"/>
        </top>
        <bottom style="thin">
          <color theme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6" formatCode="&quot;$&quot;#,##0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" formatCode="0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" formatCode="0"/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" formatCode="0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" formatCode="0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71" formatCode="0.000"/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" formatCode="0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71" formatCode="0.000"/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" formatCode="0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71" formatCode="0.000"/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" formatCode="0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" formatCode="0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indexed="64"/>
          <bgColor rgb="FF092940"/>
        </patternFill>
      </fill>
    </dxf>
  </dxfs>
  <tableStyles count="1" defaultTableStyle="TableStyleMedium2" defaultPivotStyle="PivotStyleLight16">
    <tableStyle name="Table Style 1" pivot="0" count="0" xr9:uid="{009CDB80-BBDA-443A-96B5-90109E1B5312}"/>
  </tableStyles>
  <colors>
    <mruColors>
      <color rgb="FF092940"/>
      <color rgb="FFD06927"/>
      <color rgb="FF0064AA"/>
      <color rgb="FFF457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BFF82D1-36EF-4AE3-855F-43FF8F4E17D9}" name="Requestors" displayName="Requestors" ref="A5:O506" totalsRowShown="0" headerRowDxfId="79" dataDxfId="77" headerRowBorderDxfId="78" tableBorderDxfId="76" headerRowCellStyle="NCDOT Blue">
  <autoFilter ref="A5:O506" xr:uid="{2BFF82D1-36EF-4AE3-855F-43FF8F4E17D9}"/>
  <sortState xmlns:xlrd2="http://schemas.microsoft.com/office/spreadsheetml/2017/richdata2" ref="A6:O506">
    <sortCondition ref="A5:A506"/>
  </sortState>
  <tableColumns count="15">
    <tableColumn id="1" xr3:uid="{17693CE5-142F-4B15-9992-12D2691EF005}" name="Parcel #" dataDxfId="75" totalsRowDxfId="74"/>
    <tableColumn id="4" xr3:uid="{25D180B8-D717-48B8-A6DF-49A698A6E44E}" name="Owner Name" dataDxfId="73" totalsRowDxfId="72"/>
    <tableColumn id="3" xr3:uid="{C0A0766C-B4BA-4AA4-A90B-A3ED8ECC42DE}" name="Tax ID" dataDxfId="71" totalsRowDxfId="70"/>
    <tableColumn id="5" xr3:uid="{E9C4317F-FF4D-43E1-8CF3-B14E820F58AC}" name="Prpsd Perm ROW (SqFt)" dataDxfId="69" totalsRowDxfId="68"/>
    <tableColumn id="7" xr3:uid="{2E07F083-5805-4FE3-B6E7-1C540A220E2C}" name="Prpsd DUE SqFt" dataDxfId="67" totalsRowDxfId="66"/>
    <tableColumn id="8" xr3:uid="{A62E1B3D-8717-4DF9-B13B-81B4E7922AB4}" name="Prpsd PDE SqFt" dataDxfId="65" totalsRowDxfId="64"/>
    <tableColumn id="9" xr3:uid="{A4AC828E-6437-4A10-A3CA-36DC7458C914}" name="Prpsd PUE SqFt" dataDxfId="63" totalsRowDxfId="62"/>
    <tableColumn id="10" xr3:uid="{7464F738-BCC9-406B-9645-CE213DDDFC1A}" name="Prpsd TCE SqFt" dataDxfId="61" totalsRowDxfId="60"/>
    <tableColumn id="11" xr3:uid="{FF1C9A98-BAD9-4BB7-818E-56FF4E4A2B21}" name="Prpsd TDE SqFt" dataDxfId="59" totalsRowDxfId="58"/>
    <tableColumn id="13" xr3:uid="{0A08F663-BFFB-4987-95DD-EF7ACF192E7C}" name="Area Outside ROW (SqFt)" dataDxfId="57" totalsRowDxfId="56"/>
    <tableColumn id="12" xr3:uid="{1C26E789-0110-4A07-BB09-69C24C87FB68}" name="Total Area of Parcel (SqFt)" dataDxfId="55" totalsRowDxfId="54">
      <calculatedColumnFormula>IF(D6+J6=0,"",D6+J6)</calculatedColumnFormula>
    </tableColumn>
    <tableColumn id="18" xr3:uid="{070961A2-FB2D-42B5-B07F-461D00FCC520}" name="Parcel Value" dataDxfId="53" totalsRowDxfId="52"/>
    <tableColumn id="2" xr3:uid="{B17CD86C-0496-4968-A66F-1B079FF6EEDD}" name="Land Value" dataDxfId="51" totalsRowDxfId="50"/>
    <tableColumn id="6" xr3:uid="{A0ECC30B-3FFA-4506-AFC9-B55271D40BB5}" name="Improved Value" dataDxfId="49" totalsRowDxfId="48">
      <calculatedColumnFormula>IF(AND(L6=0,M6=0),"",L6-M6)</calculatedColumnFormula>
    </tableColumn>
    <tableColumn id="20" xr3:uid="{B364EC19-D619-40B0-9AA4-4CD3B469F4B1}" name="Deed/Plat Book Page" dataDxfId="47" totalsRowDxfId="46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66AB650-7A5B-453B-93BE-7FD33EE42271}" name="Table2" displayName="Table2" ref="A10:AB511" totalsRowShown="0" headerRowDxfId="45">
  <autoFilter ref="A10:AB511" xr:uid="{B66AB650-7A5B-453B-93BE-7FD33EE42271}"/>
  <sortState xmlns:xlrd2="http://schemas.microsoft.com/office/spreadsheetml/2017/richdata2" ref="A11:AB511">
    <sortCondition ref="A10:A511"/>
  </sortState>
  <tableColumns count="28">
    <tableColumn id="1" xr3:uid="{6CC9081E-EA6E-422C-AB4C-6FF797DBE963}" name="PARCEL #" dataDxfId="44">
      <calculatedColumnFormula>IF('For Requestors'!A6 = "","",'For Requestors'!A6)</calculatedColumnFormula>
    </tableColumn>
    <tableColumn id="2" xr3:uid="{281F523E-1C46-4B05-BA2A-2478A880DC60}" name="OWNER" dataDxfId="43">
      <calculatedColumnFormula>IF('For Requestors'!B6="","",'For Requestors'!B6)</calculatedColumnFormula>
    </tableColumn>
    <tableColumn id="3" xr3:uid="{E341D638-3ACB-4426-A82C-0A54657662CC}" name="Tax ID" dataDxfId="42">
      <calculatedColumnFormula>IF('For Requestors'!C6="","",'For Requestors'!C6)</calculatedColumnFormula>
    </tableColumn>
    <tableColumn id="23" xr3:uid="{C36DCEBB-60EC-49CF-B956-11EA98F4C3C3}" name="ESTIMATOR PARCEL" dataDxfId="41"/>
    <tableColumn id="4" xr3:uid="{7D9F021A-FB19-41A4-8D66-5EC100307F19}" name="LAND USER / ZONING" dataDxfId="40"/>
    <tableColumn id="9" xr3:uid="{59CEC923-E563-4B4E-9849-2FD278E53BF2}" name="Column1" dataDxfId="39">
      <calculatedColumnFormula>IF('For Requestors'!L6="","",'For Requestors'!L6)</calculatedColumnFormula>
    </tableColumn>
    <tableColumn id="24" xr3:uid="{42B87C63-B66D-4A37-BA9A-E4B8B982717C}" name="PARCEL VALUE" dataDxfId="38" dataCellStyle="Currency">
      <calculatedColumnFormula>IF('For Requestors'!M6="","",'For Requestors'!M6)</calculatedColumnFormula>
    </tableColumn>
    <tableColumn id="13" xr3:uid="{283C1332-4155-4FA5-9DFC-A9AC640E4A27}" name="IMPROVED VALUE" dataDxfId="37" dataCellStyle="Currency">
      <calculatedColumnFormula>IF('For Requestors'!N6="","",'For Requestors'!N6)</calculatedColumnFormula>
    </tableColumn>
    <tableColumn id="7" xr3:uid="{5F6A13AB-5E40-4A22-A83A-A3C7C214AF50}" name="LAND SIZE (SqFt)" dataDxfId="36" dataCellStyle="Currency">
      <calculatedColumnFormula>IF('For Requestors'!K6=0,"",'For Requestors'!K6)</calculatedColumnFormula>
    </tableColumn>
    <tableColumn id="8" xr3:uid="{DAA73C1A-A3AC-4CE6-AF4C-690AE7CF2C6E}" name="LAND SIZE" dataDxfId="35">
      <calculatedColumnFormula>IFERROR('For Requestors'!K6/43560,"")</calculatedColumnFormula>
    </tableColumn>
    <tableColumn id="10" xr3:uid="{DF78CB75-5096-4576-8403-0AD2E778320B}" name="TV $/AC." dataDxfId="34" dataCellStyle="Currency">
      <calculatedColumnFormula>IFERROR(G11/J11,"")</calculatedColumnFormula>
    </tableColumn>
    <tableColumn id="11" xr3:uid="{E54B2BEE-FD09-453D-8432-F6A4A413DD8D}" name="AC. PRPSD. ROW ACQ." dataDxfId="33">
      <calculatedColumnFormula>IF('For Requestors'!D6/43560=0,"",'For Requestors'!D6/43560)</calculatedColumnFormula>
    </tableColumn>
    <tableColumn id="12" xr3:uid="{65C2BE5E-4787-471F-833A-B8C4717FF897}" name="AC. PRPSD ESMNT. ACQ." dataDxfId="32">
      <calculatedColumnFormula>IF(AND('For Requestors'!E6=0,'For Requestors'!G6=0,'For Requestors'!A6=""),"",SUM('For Requestors'!E6:'For Requestors'!G6)/43560)</calculatedColumnFormula>
    </tableColumn>
    <tableColumn id="27" xr3:uid="{91A652F8-B426-460C-97BE-0168946501AB}" name="PRPSD. TEMP ESMNTS. ACQ." dataDxfId="31">
      <calculatedColumnFormula>IF(AND('For Requestors'!H6=0,'For Requestors'!I6=0),"",SUM('For Requestors'!H6:'For Requestors'!I6)/43560)</calculatedColumnFormula>
    </tableColumn>
    <tableColumn id="14" xr3:uid="{0FECCA75-D1E9-4158-8284-A6F9CAEBA79F}" name="Mkt $ / AC" dataDxfId="30"/>
    <tableColumn id="26" xr3:uid="{C96DC96A-A885-400B-94CF-8F52B7B9990A}" name="$$ PERM ESMNT" dataDxfId="29">
      <calculatedColumnFormula>IF('For Requestors'!C6="","",((SUM('For Requestors'!E6:G6)/43560)*O11)*0.9)</calculatedColumnFormula>
    </tableColumn>
    <tableColumn id="25" xr3:uid="{19CD65FE-32B7-46DD-85D5-3E50B42B4EA6}" name="$$ TEMP ESMNT" dataDxfId="28">
      <calculatedColumnFormula>IF('For Requestors'!C6="","",((SUM('For Requestors'!H6:I6)/43560)*O11)*0.5)</calculatedColumnFormula>
    </tableColumn>
    <tableColumn id="15" xr3:uid="{C4670170-28F4-4F8E-BB20-7315832B0411}" name="MKT $$ ROW ACQ." dataDxfId="27">
      <calculatedColumnFormula>IFERROR(L11*O11, "")</calculatedColumnFormula>
    </tableColumn>
    <tableColumn id="16" xr3:uid="{7436449F-47A3-44D7-9E44-9334215C28F2}" name="$$ ESMNTS. ACQ." dataDxfId="26">
      <calculatedColumnFormula>IFERROR(P11+Q11,"")</calculatedColumnFormula>
    </tableColumn>
    <tableColumn id="17" xr3:uid="{A7EA40AE-8B7C-4CCB-A33A-F83CB4F74F83}" name="$$ IMPR. ACQ." dataDxfId="25"/>
    <tableColumn id="18" xr3:uid="{DC782434-2F77-43E4-9D3E-56059E82F547}" name="$$ DMG. TO REM. LAND &amp; IMPR." dataDxfId="24"/>
    <tableColumn id="19" xr3:uid="{A8D67F7D-2928-4829-9A5D-110E0C3E3DBD}" name="TOTAL ESTIMATE ROW COSTS" dataDxfId="23">
      <calculatedColumnFormula>IF(SUM(R11:U11) = 0,"",SUM(R11:U11))</calculatedColumnFormula>
    </tableColumn>
    <tableColumn id="20" xr3:uid="{0ED0EEF7-49D7-476C-A57B-B0703D8ED457}" name="NOTES" dataDxfId="22"/>
    <tableColumn id="5" xr3:uid="{D120352D-C9FA-4D9E-A9D2-F4329B5CF3BB}" name="# OF RESIDENTIAL RELOC" dataDxfId="21"/>
    <tableColumn id="6" xr3:uid="{D93FA5A6-1F92-4091-9F01-CBA3CF8E4D6A}" name="# OF GRAVES RELOC" dataDxfId="20"/>
    <tableColumn id="28" xr3:uid="{409B5BB3-798F-45A8-9F1B-AB522013C8B6}" name="BUSINESS RELOC" dataDxfId="19"/>
    <tableColumn id="21" xr3:uid="{9A9E4DC8-8D77-4C28-A72F-67FB00933132}" name="RELO TYPE" dataDxfId="18"/>
    <tableColumn id="22" xr3:uid="{89992941-193F-4B0E-8CF5-B2659BD923EE}" name="RELOCATED BUILDINGS" dataDxfId="17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31239A70-FA97-4FF4-B06D-A9E0530DA246}" name="ROW" displayName="ROW" ref="A10:N511" totalsRowShown="0" headerRowDxfId="16">
  <autoFilter ref="A10:N511" xr:uid="{31239A70-FA97-4FF4-B06D-A9E0530DA246}"/>
  <tableColumns count="14">
    <tableColumn id="7" xr3:uid="{CEF0EAB8-BF97-4D6F-9FC1-F9A99F81FF4A}" name="Column1" dataDxfId="15">
      <calculatedColumnFormula>IF('For Requestors'!C6=0,"",'For Requestors'!C6)</calculatedColumnFormula>
    </tableColumn>
    <tableColumn id="1" xr3:uid="{823B628F-8956-471F-B35B-7C83ACB9F6E2}" name="Column15" dataDxfId="14">
      <calculatedColumnFormula>IFERROR('For Estimators'!V11*$O$4,"")</calculatedColumnFormula>
    </tableColumn>
    <tableColumn id="2" xr3:uid="{890543CB-E9BC-4089-9A05-B11A37CE5BA7}" name="Column2" dataDxfId="13">
      <calculatedColumnFormula>IF('For Estimators'!X11*60000 = 0,"",'For Estimators'!X11*60000)</calculatedColumnFormula>
    </tableColumn>
    <tableColumn id="3" xr3:uid="{086120C1-D2E7-4A46-A828-E7D45DCAA9A5}" name="Column3" dataDxfId="12"/>
    <tableColumn id="4" xr3:uid="{626D8208-75A5-46F5-AA29-FADF2AA2959A}" name="Column4" dataDxfId="11">
      <calculatedColumnFormula>IF('For Estimators'!Y11*10000 = 0,"",'For Estimators'!Y11*10000)</calculatedColumnFormula>
    </tableColumn>
    <tableColumn id="5" xr3:uid="{D4C60A7C-2110-4623-A571-5D64BDE07D68}" name="Column5" dataDxfId="10"/>
    <tableColumn id="6" xr3:uid="{6D3403D8-DD59-4BC9-B906-F4C9564C0D2B}" name="Column6" dataDxfId="9"/>
    <tableColumn id="8" xr3:uid="{4B848323-B481-4E4C-8207-7AA70C87CC69}" name="Column8" dataDxfId="8">
      <calculatedColumnFormula>IF(A12&lt;&gt;"",10200,"")</calculatedColumnFormula>
    </tableColumn>
    <tableColumn id="9" xr3:uid="{84B8E9B0-7D7E-4FDB-A2A9-E2CADB9003C6}" name="Column9" dataDxfId="7">
      <calculatedColumnFormula>IF('For Estimators'!X11*6300 = 0,"",'For Estimators'!X11*6300)</calculatedColumnFormula>
    </tableColumn>
    <tableColumn id="10" xr3:uid="{C94C1EB2-83F0-4FB3-861E-56BDE02C230B}" name="Column10" dataDxfId="6">
      <calculatedColumnFormula>IF('For Estimators'!Z11*5200 = 0,"",'For Estimators'!Z11*5200)</calculatedColumnFormula>
    </tableColumn>
    <tableColumn id="11" xr3:uid="{2B0EEED1-76DC-4394-85B7-7B7390CAFF75}" name="Column11" dataDxfId="5">
      <calculatedColumnFormula>IF(G11&lt;&gt;0,1000,"")</calculatedColumnFormula>
    </tableColumn>
    <tableColumn id="12" xr3:uid="{4192804E-94D2-47C6-8304-09F9A593264B}" name="Column12" dataDxfId="4">
      <calculatedColumnFormula>IF(AND('For Estimators'!X11 = 0,  'For Estimators'!Z11 = 0),"",61000)</calculatedColumnFormula>
    </tableColumn>
    <tableColumn id="13" xr3:uid="{40AF40F4-28DE-47D8-B7CC-88DF4D254CA9}" name="Column13" dataDxfId="3">
      <calculatedColumnFormula>IF('For Estimators'!W11="", "",'For Estimators'!W11)</calculatedColumnFormula>
    </tableColumn>
    <tableColumn id="14" xr3:uid="{9615DA0F-A15B-4388-8F59-AF75470BEEF5}" name="Column14" dataDxfId="2">
      <calculatedColumnFormula>IF('For Estimators'!AA11="", "",'For Estimators'!AA11)</calculatedColumnFormula>
    </tableColumn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4A940AB8-FEF7-41DE-8F66-4BCB291DE942}" name="Table9" displayName="Table9" ref="A2:B26" totalsRowShown="0">
  <autoFilter ref="A2:B26" xr:uid="{4A940AB8-FEF7-41DE-8F66-4BCB291DE942}"/>
  <tableColumns count="2">
    <tableColumn id="1" xr3:uid="{42616FE5-1024-4A08-82DE-E5E527D3BD4F}" name="Date" dataDxfId="1"/>
    <tableColumn id="2" xr3:uid="{F6DE9D46-BDFE-470A-A77F-725E94CC9D80}" name="Change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ncdot.gov/" TargetMode="External"/><Relationship Id="rId1" Type="http://schemas.openxmlformats.org/officeDocument/2006/relationships/hyperlink" Target="https://www.facebook.com/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23BBC-6F82-43C7-808D-71E298C2702B}">
  <dimension ref="A1:U514"/>
  <sheetViews>
    <sheetView workbookViewId="0">
      <pane ySplit="5" topLeftCell="A6" activePane="bottomLeft" state="frozen"/>
      <selection activeCell="E26" sqref="E26:G27"/>
      <selection pane="bottomLeft" activeCell="B7" sqref="B7"/>
    </sheetView>
  </sheetViews>
  <sheetFormatPr defaultRowHeight="15" x14ac:dyDescent="0.25"/>
  <cols>
    <col min="1" max="1" width="8.42578125" customWidth="1"/>
    <col min="2" max="2" width="34.7109375" customWidth="1"/>
    <col min="3" max="3" width="18.85546875" customWidth="1"/>
    <col min="4" max="4" width="12.7109375" customWidth="1"/>
    <col min="5" max="5" width="15.28515625" customWidth="1"/>
    <col min="7" max="7" width="11.42578125" customWidth="1"/>
    <col min="8" max="8" width="13.42578125" customWidth="1"/>
    <col min="12" max="12" width="17.5703125" customWidth="1"/>
    <col min="13" max="13" width="19" customWidth="1"/>
    <col min="14" max="14" width="21.7109375" customWidth="1"/>
    <col min="15" max="15" width="28.140625" bestFit="1" customWidth="1"/>
    <col min="16" max="16" width="21" customWidth="1"/>
    <col min="17" max="17" width="38.42578125" customWidth="1"/>
    <col min="18" max="19" width="17.7109375" customWidth="1"/>
    <col min="20" max="20" width="23.140625" customWidth="1"/>
    <col min="21" max="21" width="23.42578125" customWidth="1"/>
    <col min="22" max="22" width="11.42578125" customWidth="1"/>
    <col min="23" max="23" width="13.140625" customWidth="1"/>
    <col min="24" max="24" width="17.85546875" customWidth="1"/>
    <col min="25" max="25" width="19.42578125" customWidth="1"/>
  </cols>
  <sheetData>
    <row r="1" spans="1:19" ht="27.75" customHeight="1" x14ac:dyDescent="0.25">
      <c r="A1" s="260" t="s">
        <v>0</v>
      </c>
      <c r="B1" s="261"/>
      <c r="C1" s="250" t="s">
        <v>220</v>
      </c>
      <c r="D1" s="250"/>
      <c r="E1" s="253" t="s">
        <v>1</v>
      </c>
      <c r="F1" s="254"/>
      <c r="G1" s="254"/>
      <c r="H1" s="254"/>
      <c r="I1" s="254"/>
      <c r="J1" s="254"/>
      <c r="K1" s="254"/>
      <c r="L1" s="254"/>
      <c r="M1" s="254"/>
      <c r="N1" s="251" t="s">
        <v>190</v>
      </c>
      <c r="O1" s="251"/>
      <c r="P1" s="257" t="s">
        <v>211</v>
      </c>
      <c r="Q1" s="258"/>
    </row>
    <row r="2" spans="1:19" ht="27.75" customHeight="1" x14ac:dyDescent="0.25">
      <c r="A2" s="262" t="s">
        <v>2</v>
      </c>
      <c r="B2" s="262"/>
      <c r="C2" s="250" t="s">
        <v>221</v>
      </c>
      <c r="D2" s="250"/>
      <c r="E2" s="255" t="s">
        <v>3</v>
      </c>
      <c r="F2" s="256"/>
      <c r="G2" s="256"/>
      <c r="H2" s="256"/>
      <c r="I2" s="256"/>
      <c r="J2" s="256"/>
      <c r="K2" s="256"/>
      <c r="L2" s="256"/>
      <c r="M2" s="256"/>
      <c r="N2" s="119" t="s">
        <v>5</v>
      </c>
      <c r="O2" s="200">
        <v>45153</v>
      </c>
      <c r="P2" s="257"/>
      <c r="Q2" s="258"/>
      <c r="R2" s="72"/>
      <c r="S2" s="72"/>
    </row>
    <row r="3" spans="1:19" ht="23.25" x14ac:dyDescent="0.25">
      <c r="A3" s="262" t="s">
        <v>4</v>
      </c>
      <c r="B3" s="262"/>
      <c r="C3" s="250"/>
      <c r="D3" s="250"/>
      <c r="E3" s="117"/>
      <c r="F3" s="117"/>
      <c r="G3" s="117"/>
      <c r="H3" s="117"/>
      <c r="I3" s="117"/>
      <c r="J3" s="117"/>
      <c r="K3" s="117"/>
      <c r="L3" s="117"/>
      <c r="M3" s="117"/>
      <c r="N3" s="201" t="s">
        <v>8</v>
      </c>
      <c r="O3" s="202">
        <v>3</v>
      </c>
      <c r="P3" s="257" t="s">
        <v>210</v>
      </c>
      <c r="Q3" s="258"/>
    </row>
    <row r="4" spans="1:19" ht="38.25" customHeight="1" x14ac:dyDescent="0.25">
      <c r="A4" s="262" t="s">
        <v>6</v>
      </c>
      <c r="B4" s="262"/>
      <c r="C4" s="250" t="s">
        <v>222</v>
      </c>
      <c r="D4" s="250"/>
      <c r="E4" s="119" t="s">
        <v>7</v>
      </c>
      <c r="F4" s="252" t="s">
        <v>223</v>
      </c>
      <c r="G4" s="252"/>
      <c r="H4" s="252"/>
      <c r="I4" s="252"/>
      <c r="J4" s="252"/>
      <c r="K4" s="252"/>
      <c r="L4" s="252"/>
      <c r="M4" s="252"/>
      <c r="N4" s="252"/>
      <c r="O4" s="252"/>
      <c r="P4" s="257"/>
      <c r="Q4" s="258"/>
    </row>
    <row r="5" spans="1:19" ht="69" customHeight="1" x14ac:dyDescent="0.25">
      <c r="A5" s="131" t="s">
        <v>9</v>
      </c>
      <c r="B5" s="131" t="s">
        <v>10</v>
      </c>
      <c r="C5" s="132" t="s">
        <v>11</v>
      </c>
      <c r="D5" s="131" t="s">
        <v>203</v>
      </c>
      <c r="E5" s="131" t="s">
        <v>204</v>
      </c>
      <c r="F5" s="131" t="s">
        <v>205</v>
      </c>
      <c r="G5" s="131" t="s">
        <v>206</v>
      </c>
      <c r="H5" s="131" t="s">
        <v>207</v>
      </c>
      <c r="I5" s="131" t="s">
        <v>208</v>
      </c>
      <c r="J5" s="131" t="s">
        <v>209</v>
      </c>
      <c r="K5" s="131" t="s">
        <v>195</v>
      </c>
      <c r="L5" s="131" t="s">
        <v>12</v>
      </c>
      <c r="M5" s="131" t="s">
        <v>193</v>
      </c>
      <c r="N5" s="131" t="s">
        <v>194</v>
      </c>
      <c r="O5" s="131" t="s">
        <v>213</v>
      </c>
      <c r="P5" s="259" t="s">
        <v>212</v>
      </c>
      <c r="Q5" s="259"/>
    </row>
    <row r="6" spans="1:19" x14ac:dyDescent="0.25">
      <c r="A6" s="140">
        <v>1</v>
      </c>
      <c r="B6" s="141" t="s">
        <v>324</v>
      </c>
      <c r="C6" s="142">
        <v>14069395</v>
      </c>
      <c r="D6" s="144">
        <v>53968.2264</v>
      </c>
      <c r="E6" s="144"/>
      <c r="F6" s="144"/>
      <c r="G6" s="144"/>
      <c r="H6" s="144"/>
      <c r="I6" s="144"/>
      <c r="J6" s="144">
        <v>5423266.1735999994</v>
      </c>
      <c r="K6" s="144">
        <f t="shared" ref="K6:K50" si="0">IF(D6+J6=0,"",D6+J6)</f>
        <v>5477234.3999999994</v>
      </c>
      <c r="L6" s="220">
        <v>2562720</v>
      </c>
      <c r="M6" s="220">
        <v>2562720</v>
      </c>
      <c r="N6" s="220">
        <v>0</v>
      </c>
      <c r="O6" s="140" t="s">
        <v>307</v>
      </c>
      <c r="P6" t="s">
        <v>218</v>
      </c>
    </row>
    <row r="7" spans="1:19" x14ac:dyDescent="0.25">
      <c r="A7" s="140">
        <v>2</v>
      </c>
      <c r="B7" s="141" t="s">
        <v>224</v>
      </c>
      <c r="C7" s="142">
        <v>10864604</v>
      </c>
      <c r="D7" s="144">
        <v>149328.47160000002</v>
      </c>
      <c r="E7" s="144"/>
      <c r="F7" s="144"/>
      <c r="G7" s="144"/>
      <c r="H7" s="144"/>
      <c r="I7" s="144"/>
      <c r="J7" s="144">
        <v>85198.568399999989</v>
      </c>
      <c r="K7" s="144">
        <f t="shared" si="0"/>
        <v>234527.04</v>
      </c>
      <c r="L7" s="220">
        <v>540</v>
      </c>
      <c r="M7" s="220">
        <v>540</v>
      </c>
      <c r="N7" s="220">
        <f t="shared" ref="N7:N69" si="1">IF(AND(L7=0,M7=0),"",L7-M7)</f>
        <v>0</v>
      </c>
      <c r="O7" s="140" t="s">
        <v>308</v>
      </c>
    </row>
    <row r="8" spans="1:19" x14ac:dyDescent="0.25">
      <c r="A8" s="140">
        <v>3</v>
      </c>
      <c r="B8" s="141" t="s">
        <v>225</v>
      </c>
      <c r="C8" s="142">
        <v>10864605</v>
      </c>
      <c r="D8" s="144">
        <v>94505.162400000001</v>
      </c>
      <c r="E8" s="144"/>
      <c r="F8" s="144"/>
      <c r="G8" s="144"/>
      <c r="H8" s="144"/>
      <c r="I8" s="144"/>
      <c r="J8" s="144">
        <v>125777.75760000001</v>
      </c>
      <c r="K8" s="144">
        <f t="shared" si="0"/>
        <v>220282.92</v>
      </c>
      <c r="L8" s="220">
        <v>230310</v>
      </c>
      <c r="M8" s="220">
        <v>230310</v>
      </c>
      <c r="N8" s="220">
        <f t="shared" si="1"/>
        <v>0</v>
      </c>
      <c r="O8" s="140" t="s">
        <v>309</v>
      </c>
    </row>
    <row r="9" spans="1:19" x14ac:dyDescent="0.25">
      <c r="A9" s="140">
        <v>4</v>
      </c>
      <c r="B9" s="141" t="s">
        <v>226</v>
      </c>
      <c r="C9" s="142">
        <v>11832982</v>
      </c>
      <c r="D9" s="144">
        <v>96200.953200000004</v>
      </c>
      <c r="E9" s="144"/>
      <c r="F9" s="144"/>
      <c r="G9" s="144"/>
      <c r="H9" s="144"/>
      <c r="I9" s="144"/>
      <c r="J9" s="144">
        <v>25636.366800000003</v>
      </c>
      <c r="K9" s="144">
        <f t="shared" si="0"/>
        <v>121837.32</v>
      </c>
      <c r="L9" s="220">
        <v>779080</v>
      </c>
      <c r="M9" s="220">
        <v>529200</v>
      </c>
      <c r="N9" s="220">
        <f t="shared" si="1"/>
        <v>249880</v>
      </c>
      <c r="O9" s="140" t="s">
        <v>310</v>
      </c>
    </row>
    <row r="10" spans="1:19" x14ac:dyDescent="0.25">
      <c r="A10" s="140">
        <v>5</v>
      </c>
      <c r="B10" s="141" t="s">
        <v>227</v>
      </c>
      <c r="C10" s="142">
        <v>13264967</v>
      </c>
      <c r="D10" s="144">
        <v>37963.193400000004</v>
      </c>
      <c r="E10" s="144"/>
      <c r="F10" s="144"/>
      <c r="G10" s="144"/>
      <c r="H10" s="144"/>
      <c r="I10" s="144"/>
      <c r="J10" s="144">
        <v>84004.806599999982</v>
      </c>
      <c r="K10" s="144">
        <f t="shared" si="0"/>
        <v>121967.99999999999</v>
      </c>
      <c r="L10" s="220">
        <v>1070110</v>
      </c>
      <c r="M10" s="220">
        <v>529200</v>
      </c>
      <c r="N10" s="220">
        <f t="shared" si="1"/>
        <v>540910</v>
      </c>
      <c r="O10" s="140" t="s">
        <v>311</v>
      </c>
    </row>
    <row r="11" spans="1:19" x14ac:dyDescent="0.25">
      <c r="A11" s="140">
        <v>6</v>
      </c>
      <c r="B11" s="245" t="s">
        <v>323</v>
      </c>
      <c r="C11" s="142" t="s">
        <v>229</v>
      </c>
      <c r="D11" s="144">
        <v>178885.674</v>
      </c>
      <c r="E11" s="144"/>
      <c r="F11" s="144"/>
      <c r="G11" s="144"/>
      <c r="H11" s="144"/>
      <c r="I11" s="144"/>
      <c r="J11" s="144">
        <v>129602.89188000001</v>
      </c>
      <c r="K11" s="144">
        <f t="shared" si="0"/>
        <v>308488.56588000001</v>
      </c>
      <c r="L11" s="220">
        <v>354300</v>
      </c>
      <c r="M11" s="220">
        <v>345500</v>
      </c>
      <c r="N11" s="220">
        <f t="shared" si="1"/>
        <v>8800</v>
      </c>
      <c r="O11" s="140" t="s">
        <v>312</v>
      </c>
    </row>
    <row r="12" spans="1:19" x14ac:dyDescent="0.25">
      <c r="A12" s="140">
        <v>7</v>
      </c>
      <c r="B12" s="141" t="s">
        <v>228</v>
      </c>
      <c r="C12" s="142" t="s">
        <v>230</v>
      </c>
      <c r="D12" s="144">
        <v>10649.5488</v>
      </c>
      <c r="E12" s="144"/>
      <c r="F12" s="144"/>
      <c r="G12" s="144"/>
      <c r="H12" s="144"/>
      <c r="I12" s="144"/>
      <c r="J12" s="144">
        <v>4160.851200000001</v>
      </c>
      <c r="K12" s="144">
        <f t="shared" si="0"/>
        <v>14810.400000000001</v>
      </c>
      <c r="L12" s="220">
        <v>69500</v>
      </c>
      <c r="M12" s="220">
        <v>69500</v>
      </c>
      <c r="N12" s="220">
        <f t="shared" si="1"/>
        <v>0</v>
      </c>
      <c r="O12" s="140" t="s">
        <v>312</v>
      </c>
    </row>
    <row r="13" spans="1:19" x14ac:dyDescent="0.25">
      <c r="A13" s="140">
        <v>8</v>
      </c>
      <c r="B13" s="141" t="s">
        <v>231</v>
      </c>
      <c r="C13" s="142" t="s">
        <v>232</v>
      </c>
      <c r="D13" s="144">
        <v>2699.97948</v>
      </c>
      <c r="E13" s="144"/>
      <c r="F13" s="144"/>
      <c r="G13" s="144"/>
      <c r="H13" s="144"/>
      <c r="I13" s="144"/>
      <c r="J13" s="144">
        <v>4.3560000000070431E-2</v>
      </c>
      <c r="K13" s="144">
        <f t="shared" si="0"/>
        <v>2700.02304</v>
      </c>
      <c r="L13" s="220">
        <v>70800</v>
      </c>
      <c r="M13" s="220">
        <v>45800</v>
      </c>
      <c r="N13" s="220">
        <f t="shared" si="1"/>
        <v>25000</v>
      </c>
      <c r="O13" s="140" t="s">
        <v>313</v>
      </c>
    </row>
    <row r="14" spans="1:19" x14ac:dyDescent="0.25">
      <c r="A14" s="140">
        <v>9</v>
      </c>
      <c r="B14" s="141" t="s">
        <v>231</v>
      </c>
      <c r="C14" s="142" t="s">
        <v>233</v>
      </c>
      <c r="D14" s="144">
        <v>2699.97948</v>
      </c>
      <c r="E14" s="144"/>
      <c r="F14" s="144"/>
      <c r="G14" s="144"/>
      <c r="H14" s="144"/>
      <c r="I14" s="144"/>
      <c r="J14" s="144">
        <v>4.3560000000070431E-2</v>
      </c>
      <c r="K14" s="144">
        <f t="shared" si="0"/>
        <v>2700.02304</v>
      </c>
      <c r="L14" s="220">
        <v>46000</v>
      </c>
      <c r="M14" s="220">
        <v>46000</v>
      </c>
      <c r="N14" s="220">
        <f t="shared" si="1"/>
        <v>0</v>
      </c>
      <c r="O14" s="140" t="s">
        <v>313</v>
      </c>
    </row>
    <row r="15" spans="1:19" x14ac:dyDescent="0.25">
      <c r="A15" s="140">
        <v>10</v>
      </c>
      <c r="B15" s="141" t="s">
        <v>234</v>
      </c>
      <c r="C15" s="142" t="s">
        <v>235</v>
      </c>
      <c r="D15" s="144">
        <v>39182.176440000003</v>
      </c>
      <c r="E15" s="144"/>
      <c r="F15" s="144"/>
      <c r="G15" s="144"/>
      <c r="H15" s="144"/>
      <c r="I15" s="144"/>
      <c r="J15" s="144">
        <v>8901.5295599999954</v>
      </c>
      <c r="K15" s="144">
        <f t="shared" si="0"/>
        <v>48083.705999999998</v>
      </c>
      <c r="L15" s="220">
        <v>773800</v>
      </c>
      <c r="M15" s="220">
        <v>136700</v>
      </c>
      <c r="N15" s="220">
        <f t="shared" si="1"/>
        <v>637100</v>
      </c>
      <c r="O15" s="140" t="s">
        <v>314</v>
      </c>
    </row>
    <row r="16" spans="1:19" x14ac:dyDescent="0.25">
      <c r="A16" s="140">
        <v>11</v>
      </c>
      <c r="B16" s="141" t="s">
        <v>236</v>
      </c>
      <c r="C16" s="142" t="s">
        <v>237</v>
      </c>
      <c r="D16" s="144">
        <v>30897.717840000001</v>
      </c>
      <c r="E16" s="144"/>
      <c r="F16" s="144"/>
      <c r="G16" s="144"/>
      <c r="H16" s="144"/>
      <c r="I16" s="144"/>
      <c r="J16" s="144">
        <v>36053.348760000008</v>
      </c>
      <c r="K16" s="144">
        <f t="shared" si="0"/>
        <v>66951.066600000006</v>
      </c>
      <c r="L16" s="220">
        <v>184400</v>
      </c>
      <c r="M16" s="220">
        <v>174400</v>
      </c>
      <c r="N16" s="220">
        <f t="shared" si="1"/>
        <v>10000</v>
      </c>
      <c r="O16" s="140" t="s">
        <v>314</v>
      </c>
    </row>
    <row r="17" spans="1:15" x14ac:dyDescent="0.25">
      <c r="A17" s="140">
        <v>12</v>
      </c>
      <c r="B17" s="141" t="s">
        <v>238</v>
      </c>
      <c r="C17" s="142" t="s">
        <v>239</v>
      </c>
      <c r="D17" s="144">
        <v>2548.2164400000001</v>
      </c>
      <c r="E17" s="144"/>
      <c r="F17" s="144"/>
      <c r="G17" s="144"/>
      <c r="H17" s="144"/>
      <c r="I17" s="144"/>
      <c r="J17" s="144">
        <v>-370.21644000000015</v>
      </c>
      <c r="K17" s="144">
        <f t="shared" si="0"/>
        <v>2178</v>
      </c>
      <c r="L17" s="220">
        <v>45600</v>
      </c>
      <c r="M17" s="220">
        <v>45600</v>
      </c>
      <c r="N17" s="220">
        <f t="shared" si="1"/>
        <v>0</v>
      </c>
      <c r="O17" s="140" t="s">
        <v>315</v>
      </c>
    </row>
    <row r="18" spans="1:15" x14ac:dyDescent="0.25">
      <c r="A18" s="140">
        <v>13</v>
      </c>
      <c r="B18" s="141" t="s">
        <v>240</v>
      </c>
      <c r="C18" s="142" t="s">
        <v>241</v>
      </c>
      <c r="D18" s="144">
        <v>3592.43676</v>
      </c>
      <c r="E18" s="144"/>
      <c r="F18" s="144"/>
      <c r="G18" s="144"/>
      <c r="H18" s="144"/>
      <c r="I18" s="144"/>
      <c r="J18" s="144">
        <v>7733.1632399999999</v>
      </c>
      <c r="K18" s="144">
        <f t="shared" si="0"/>
        <v>11325.6</v>
      </c>
      <c r="L18" s="220">
        <v>0</v>
      </c>
      <c r="M18" s="220">
        <v>0</v>
      </c>
      <c r="N18" s="220" t="str">
        <f t="shared" si="1"/>
        <v/>
      </c>
      <c r="O18" s="140" t="s">
        <v>316</v>
      </c>
    </row>
    <row r="19" spans="1:15" x14ac:dyDescent="0.25">
      <c r="A19" s="140">
        <v>13</v>
      </c>
      <c r="B19" s="141" t="s">
        <v>240</v>
      </c>
      <c r="C19" s="142" t="s">
        <v>241</v>
      </c>
      <c r="D19" s="144">
        <v>923.47199999999998</v>
      </c>
      <c r="E19" s="144"/>
      <c r="F19" s="144"/>
      <c r="G19" s="144"/>
      <c r="H19" s="144"/>
      <c r="I19" s="144"/>
      <c r="J19" s="144">
        <v>8224.1280000000006</v>
      </c>
      <c r="K19" s="144">
        <f t="shared" si="0"/>
        <v>9147.6</v>
      </c>
      <c r="L19" s="220">
        <v>0</v>
      </c>
      <c r="M19" s="220">
        <v>0</v>
      </c>
      <c r="N19" s="220" t="str">
        <f t="shared" si="1"/>
        <v/>
      </c>
      <c r="O19" s="140" t="s">
        <v>316</v>
      </c>
    </row>
    <row r="20" spans="1:15" x14ac:dyDescent="0.25">
      <c r="A20" s="140">
        <v>14</v>
      </c>
      <c r="B20" s="141" t="s">
        <v>238</v>
      </c>
      <c r="C20" s="142" t="s">
        <v>242</v>
      </c>
      <c r="D20" s="144">
        <v>2017.4814000000001</v>
      </c>
      <c r="E20" s="144"/>
      <c r="F20" s="144"/>
      <c r="G20" s="144"/>
      <c r="H20" s="144"/>
      <c r="I20" s="144"/>
      <c r="J20" s="144">
        <v>104268.91859999999</v>
      </c>
      <c r="K20" s="144">
        <f t="shared" si="0"/>
        <v>106286.39999999999</v>
      </c>
      <c r="L20" s="220">
        <v>1742000</v>
      </c>
      <c r="M20" s="220">
        <v>217000</v>
      </c>
      <c r="N20" s="220">
        <f t="shared" si="1"/>
        <v>1525000</v>
      </c>
      <c r="O20" s="140" t="s">
        <v>315</v>
      </c>
    </row>
    <row r="21" spans="1:15" x14ac:dyDescent="0.25">
      <c r="A21" s="140">
        <v>15</v>
      </c>
      <c r="B21" s="141" t="s">
        <v>243</v>
      </c>
      <c r="C21" s="142" t="s">
        <v>244</v>
      </c>
      <c r="D21" s="144">
        <v>12140.8254</v>
      </c>
      <c r="E21" s="144"/>
      <c r="F21" s="144"/>
      <c r="G21" s="144"/>
      <c r="H21" s="144"/>
      <c r="I21" s="144"/>
      <c r="J21" s="144">
        <v>70623.174599999998</v>
      </c>
      <c r="K21" s="144">
        <f t="shared" si="0"/>
        <v>82764</v>
      </c>
      <c r="L21" s="220">
        <v>350300</v>
      </c>
      <c r="M21" s="220">
        <v>208000</v>
      </c>
      <c r="N21" s="220">
        <f t="shared" si="1"/>
        <v>142300</v>
      </c>
      <c r="O21" s="140" t="s">
        <v>317</v>
      </c>
    </row>
    <row r="22" spans="1:15" x14ac:dyDescent="0.25">
      <c r="A22" s="140">
        <v>16</v>
      </c>
      <c r="B22" s="141" t="s">
        <v>243</v>
      </c>
      <c r="C22" s="142" t="s">
        <v>245</v>
      </c>
      <c r="D22" s="144">
        <v>18151.887600000002</v>
      </c>
      <c r="E22" s="144"/>
      <c r="F22" s="144"/>
      <c r="G22" s="144"/>
      <c r="H22" s="144"/>
      <c r="I22" s="144"/>
      <c r="J22" s="144">
        <v>52415.31240000001</v>
      </c>
      <c r="K22" s="144">
        <f t="shared" si="0"/>
        <v>70567.200000000012</v>
      </c>
      <c r="L22" s="220">
        <v>493500</v>
      </c>
      <c r="M22" s="220">
        <v>182500</v>
      </c>
      <c r="N22" s="220">
        <f t="shared" si="1"/>
        <v>311000</v>
      </c>
      <c r="O22" s="140" t="s">
        <v>317</v>
      </c>
    </row>
    <row r="23" spans="1:15" x14ac:dyDescent="0.25">
      <c r="A23" s="140">
        <v>18</v>
      </c>
      <c r="B23" s="141" t="s">
        <v>243</v>
      </c>
      <c r="C23" s="142" t="s">
        <v>246</v>
      </c>
      <c r="D23" s="144">
        <v>158.86332000000002</v>
      </c>
      <c r="E23" s="144"/>
      <c r="F23" s="144"/>
      <c r="G23" s="144"/>
      <c r="H23" s="144"/>
      <c r="I23" s="144"/>
      <c r="J23" s="144">
        <v>18136.33668</v>
      </c>
      <c r="K23" s="144">
        <f t="shared" si="0"/>
        <v>18295.2</v>
      </c>
      <c r="L23" s="220">
        <v>77000</v>
      </c>
      <c r="M23" s="220">
        <v>77000</v>
      </c>
      <c r="N23" s="220">
        <f t="shared" si="1"/>
        <v>0</v>
      </c>
      <c r="O23" s="140" t="s">
        <v>317</v>
      </c>
    </row>
    <row r="24" spans="1:15" x14ac:dyDescent="0.25">
      <c r="A24" s="140">
        <v>19</v>
      </c>
      <c r="B24" s="141" t="s">
        <v>243</v>
      </c>
      <c r="C24" s="142" t="s">
        <v>247</v>
      </c>
      <c r="D24" s="144">
        <v>0.87120000000000009</v>
      </c>
      <c r="E24" s="144"/>
      <c r="F24" s="144"/>
      <c r="G24" s="144"/>
      <c r="H24" s="144"/>
      <c r="I24" s="144"/>
      <c r="J24" s="144">
        <v>672129.92879999988</v>
      </c>
      <c r="K24" s="144">
        <f t="shared" si="0"/>
        <v>672130.79999999993</v>
      </c>
      <c r="L24" s="220">
        <v>1115000</v>
      </c>
      <c r="M24" s="220">
        <v>467500</v>
      </c>
      <c r="N24" s="220">
        <f t="shared" si="1"/>
        <v>647500</v>
      </c>
      <c r="O24" s="140" t="s">
        <v>317</v>
      </c>
    </row>
    <row r="25" spans="1:15" x14ac:dyDescent="0.25">
      <c r="A25" s="140">
        <v>20</v>
      </c>
      <c r="B25" s="141" t="s">
        <v>248</v>
      </c>
      <c r="C25" s="142" t="s">
        <v>249</v>
      </c>
      <c r="D25" s="144">
        <v>93265.880400000009</v>
      </c>
      <c r="E25" s="144"/>
      <c r="F25" s="144"/>
      <c r="G25" s="144"/>
      <c r="H25" s="144"/>
      <c r="I25" s="144"/>
      <c r="J25" s="144">
        <v>22650.198120000001</v>
      </c>
      <c r="K25" s="144">
        <f t="shared" si="0"/>
        <v>115916.07852000001</v>
      </c>
      <c r="L25" s="220">
        <v>1128800</v>
      </c>
      <c r="M25" s="220">
        <v>306400</v>
      </c>
      <c r="N25" s="220">
        <f t="shared" si="1"/>
        <v>822400</v>
      </c>
      <c r="O25" s="140" t="s">
        <v>318</v>
      </c>
    </row>
    <row r="26" spans="1:15" x14ac:dyDescent="0.25">
      <c r="A26" s="140">
        <v>21</v>
      </c>
      <c r="B26" s="141" t="s">
        <v>250</v>
      </c>
      <c r="C26" s="142" t="s">
        <v>251</v>
      </c>
      <c r="D26" s="144">
        <v>2375.41392</v>
      </c>
      <c r="E26" s="144"/>
      <c r="F26" s="144"/>
      <c r="G26" s="144"/>
      <c r="H26" s="144"/>
      <c r="I26" s="144"/>
      <c r="J26" s="144">
        <v>8.7120000000000003E-2</v>
      </c>
      <c r="K26" s="144">
        <f t="shared" si="0"/>
        <v>2375.5010400000001</v>
      </c>
      <c r="L26" s="220">
        <v>24700</v>
      </c>
      <c r="M26" s="220">
        <v>24700</v>
      </c>
      <c r="N26" s="220">
        <f t="shared" si="1"/>
        <v>0</v>
      </c>
      <c r="O26" s="140" t="s">
        <v>319</v>
      </c>
    </row>
    <row r="27" spans="1:15" x14ac:dyDescent="0.25">
      <c r="A27" s="140">
        <v>22</v>
      </c>
      <c r="B27" s="141" t="s">
        <v>252</v>
      </c>
      <c r="C27" s="142" t="s">
        <v>253</v>
      </c>
      <c r="D27" s="144">
        <v>6272.6835599999995</v>
      </c>
      <c r="E27" s="144"/>
      <c r="F27" s="144"/>
      <c r="G27" s="144"/>
      <c r="H27" s="144"/>
      <c r="I27" s="144"/>
      <c r="J27" s="144">
        <v>63481.338360000002</v>
      </c>
      <c r="K27" s="144">
        <f t="shared" si="0"/>
        <v>69754.021919999999</v>
      </c>
      <c r="L27" s="220">
        <v>3996200</v>
      </c>
      <c r="M27" s="220">
        <v>240800</v>
      </c>
      <c r="N27" s="220">
        <f t="shared" si="1"/>
        <v>3755400</v>
      </c>
      <c r="O27" s="140" t="s">
        <v>320</v>
      </c>
    </row>
    <row r="28" spans="1:15" x14ac:dyDescent="0.25">
      <c r="A28" s="140">
        <v>23</v>
      </c>
      <c r="B28" s="141" t="s">
        <v>252</v>
      </c>
      <c r="C28" s="142" t="s">
        <v>254</v>
      </c>
      <c r="D28" s="144">
        <v>2899.70208</v>
      </c>
      <c r="E28" s="144"/>
      <c r="F28" s="144"/>
      <c r="G28" s="144"/>
      <c r="H28" s="144"/>
      <c r="I28" s="144"/>
      <c r="J28" s="144">
        <v>49579.164360000002</v>
      </c>
      <c r="K28" s="144">
        <f t="shared" si="0"/>
        <v>52478.866440000005</v>
      </c>
      <c r="L28" s="220">
        <v>5911000</v>
      </c>
      <c r="M28" s="220">
        <v>113400</v>
      </c>
      <c r="N28" s="220">
        <f t="shared" si="1"/>
        <v>5797600</v>
      </c>
      <c r="O28" s="140" t="s">
        <v>320</v>
      </c>
    </row>
    <row r="29" spans="1:15" x14ac:dyDescent="0.25">
      <c r="A29" s="140">
        <v>24</v>
      </c>
      <c r="B29" s="141" t="s">
        <v>255</v>
      </c>
      <c r="C29" s="142" t="s">
        <v>256</v>
      </c>
      <c r="D29" s="144">
        <v>2316.1723199999997</v>
      </c>
      <c r="E29" s="144"/>
      <c r="F29" s="144"/>
      <c r="G29" s="144"/>
      <c r="H29" s="144"/>
      <c r="I29" s="144"/>
      <c r="J29" s="144">
        <v>33403.027679999999</v>
      </c>
      <c r="K29" s="144">
        <f t="shared" si="0"/>
        <v>35719.199999999997</v>
      </c>
      <c r="L29" s="220">
        <v>95300</v>
      </c>
      <c r="M29" s="220">
        <v>95300</v>
      </c>
      <c r="N29" s="220">
        <f t="shared" si="1"/>
        <v>0</v>
      </c>
      <c r="O29" s="140" t="s">
        <v>321</v>
      </c>
    </row>
    <row r="30" spans="1:15" x14ac:dyDescent="0.25">
      <c r="A30" s="140">
        <v>25</v>
      </c>
      <c r="B30" s="141" t="s">
        <v>257</v>
      </c>
      <c r="C30" s="142" t="s">
        <v>258</v>
      </c>
      <c r="D30" s="144">
        <v>1495.2841200000003</v>
      </c>
      <c r="E30" s="144"/>
      <c r="F30" s="144"/>
      <c r="G30" s="144"/>
      <c r="H30" s="144"/>
      <c r="I30" s="144"/>
      <c r="J30" s="144">
        <v>7216.7158799999997</v>
      </c>
      <c r="K30" s="144">
        <f t="shared" si="0"/>
        <v>8712</v>
      </c>
      <c r="L30" s="220">
        <v>91500</v>
      </c>
      <c r="M30" s="220">
        <v>91500</v>
      </c>
      <c r="N30" s="220">
        <f t="shared" si="1"/>
        <v>0</v>
      </c>
      <c r="O30" s="140" t="s">
        <v>322</v>
      </c>
    </row>
    <row r="31" spans="1:15" x14ac:dyDescent="0.25">
      <c r="A31" s="140">
        <v>26</v>
      </c>
      <c r="B31" s="141" t="s">
        <v>259</v>
      </c>
      <c r="C31" s="142" t="s">
        <v>260</v>
      </c>
      <c r="D31" s="144">
        <v>5111.1561599999995</v>
      </c>
      <c r="E31" s="144"/>
      <c r="F31" s="144"/>
      <c r="G31" s="144"/>
      <c r="H31" s="144"/>
      <c r="I31" s="144"/>
      <c r="J31" s="144">
        <v>30383.404920000001</v>
      </c>
      <c r="K31" s="144">
        <f t="shared" si="0"/>
        <v>35494.561079999999</v>
      </c>
      <c r="L31" s="220">
        <v>5293400</v>
      </c>
      <c r="M31" s="220">
        <v>162200</v>
      </c>
      <c r="N31" s="220">
        <f t="shared" si="1"/>
        <v>5131200</v>
      </c>
      <c r="O31" s="140" t="s">
        <v>293</v>
      </c>
    </row>
    <row r="32" spans="1:15" x14ac:dyDescent="0.25">
      <c r="A32" s="140">
        <v>27</v>
      </c>
      <c r="B32" s="141" t="s">
        <v>261</v>
      </c>
      <c r="C32" s="142" t="s">
        <v>262</v>
      </c>
      <c r="D32" s="144">
        <v>984.54312000000004</v>
      </c>
      <c r="E32" s="144"/>
      <c r="F32" s="144"/>
      <c r="G32" s="144"/>
      <c r="H32" s="144"/>
      <c r="I32" s="144"/>
      <c r="J32" s="144">
        <v>1193.45688</v>
      </c>
      <c r="K32" s="144">
        <f t="shared" si="0"/>
        <v>2178</v>
      </c>
      <c r="L32" s="220">
        <v>58300</v>
      </c>
      <c r="M32" s="220">
        <v>58300</v>
      </c>
      <c r="N32" s="220">
        <f t="shared" si="1"/>
        <v>0</v>
      </c>
      <c r="O32" s="140" t="s">
        <v>294</v>
      </c>
    </row>
    <row r="33" spans="1:15" x14ac:dyDescent="0.25">
      <c r="A33" s="140">
        <v>28</v>
      </c>
      <c r="B33" s="141" t="s">
        <v>261</v>
      </c>
      <c r="C33" s="142" t="s">
        <v>263</v>
      </c>
      <c r="D33" s="144">
        <v>313.54488000000003</v>
      </c>
      <c r="E33" s="144"/>
      <c r="F33" s="144"/>
      <c r="G33" s="144"/>
      <c r="H33" s="144"/>
      <c r="I33" s="144"/>
      <c r="J33" s="144">
        <v>993.25511999999992</v>
      </c>
      <c r="K33" s="144">
        <f t="shared" si="0"/>
        <v>1306.8</v>
      </c>
      <c r="L33" s="220">
        <v>17800</v>
      </c>
      <c r="M33" s="220">
        <v>17800</v>
      </c>
      <c r="N33" s="220">
        <f t="shared" si="1"/>
        <v>0</v>
      </c>
      <c r="O33" s="140" t="s">
        <v>294</v>
      </c>
    </row>
    <row r="34" spans="1:15" x14ac:dyDescent="0.25">
      <c r="A34" s="140">
        <v>29</v>
      </c>
      <c r="B34" s="141" t="s">
        <v>264</v>
      </c>
      <c r="C34" s="142" t="s">
        <v>265</v>
      </c>
      <c r="D34" s="144">
        <v>898.03296</v>
      </c>
      <c r="E34" s="144"/>
      <c r="F34" s="144"/>
      <c r="G34" s="144"/>
      <c r="H34" s="144"/>
      <c r="I34" s="144"/>
      <c r="J34" s="144">
        <v>3022.3670399999996</v>
      </c>
      <c r="K34" s="144">
        <f t="shared" si="0"/>
        <v>3920.3999999999996</v>
      </c>
      <c r="L34" s="220">
        <v>78200</v>
      </c>
      <c r="M34" s="220">
        <v>78200</v>
      </c>
      <c r="N34" s="220">
        <f t="shared" si="1"/>
        <v>0</v>
      </c>
      <c r="O34" s="140" t="s">
        <v>295</v>
      </c>
    </row>
    <row r="35" spans="1:15" x14ac:dyDescent="0.25">
      <c r="A35" s="140">
        <v>30</v>
      </c>
      <c r="B35" s="141" t="s">
        <v>266</v>
      </c>
      <c r="C35" s="142" t="s">
        <v>267</v>
      </c>
      <c r="D35" s="144">
        <v>1148.7207599999999</v>
      </c>
      <c r="E35" s="144"/>
      <c r="F35" s="144"/>
      <c r="G35" s="144"/>
      <c r="H35" s="144"/>
      <c r="I35" s="144"/>
      <c r="J35" s="144">
        <v>4078.4792399999997</v>
      </c>
      <c r="K35" s="144">
        <f t="shared" si="0"/>
        <v>5227.2</v>
      </c>
      <c r="L35" s="220">
        <v>81100</v>
      </c>
      <c r="M35" s="220">
        <v>81100</v>
      </c>
      <c r="N35" s="220">
        <f t="shared" si="1"/>
        <v>0</v>
      </c>
      <c r="O35" s="140" t="s">
        <v>296</v>
      </c>
    </row>
    <row r="36" spans="1:15" x14ac:dyDescent="0.25">
      <c r="A36" s="140">
        <v>31</v>
      </c>
      <c r="B36" s="141" t="s">
        <v>268</v>
      </c>
      <c r="C36" s="142" t="s">
        <v>269</v>
      </c>
      <c r="D36" s="144">
        <v>1143.71136</v>
      </c>
      <c r="E36" s="144"/>
      <c r="F36" s="144"/>
      <c r="G36" s="144"/>
      <c r="H36" s="144"/>
      <c r="I36" s="144"/>
      <c r="J36" s="144">
        <v>3647.8886400000001</v>
      </c>
      <c r="K36" s="144">
        <f t="shared" si="0"/>
        <v>4791.6000000000004</v>
      </c>
      <c r="L36" s="220">
        <v>81000</v>
      </c>
      <c r="M36" s="220">
        <v>81000</v>
      </c>
      <c r="N36" s="220">
        <f t="shared" si="1"/>
        <v>0</v>
      </c>
      <c r="O36" s="140" t="s">
        <v>297</v>
      </c>
    </row>
    <row r="37" spans="1:15" x14ac:dyDescent="0.25">
      <c r="A37" s="140">
        <v>32</v>
      </c>
      <c r="B37" s="141" t="s">
        <v>270</v>
      </c>
      <c r="C37" s="142" t="s">
        <v>271</v>
      </c>
      <c r="D37" s="144">
        <v>1561.7566800000002</v>
      </c>
      <c r="E37" s="144"/>
      <c r="F37" s="144"/>
      <c r="G37" s="144"/>
      <c r="H37" s="144"/>
      <c r="I37" s="144"/>
      <c r="J37" s="144">
        <v>180.6433199999999</v>
      </c>
      <c r="K37" s="144">
        <f t="shared" si="0"/>
        <v>1742.4</v>
      </c>
      <c r="L37" s="220">
        <v>10900</v>
      </c>
      <c r="M37" s="220">
        <v>10900</v>
      </c>
      <c r="N37" s="220">
        <f t="shared" si="1"/>
        <v>0</v>
      </c>
      <c r="O37" s="140" t="s">
        <v>298</v>
      </c>
    </row>
    <row r="38" spans="1:15" x14ac:dyDescent="0.25">
      <c r="A38" s="140">
        <v>33</v>
      </c>
      <c r="B38" s="141" t="s">
        <v>272</v>
      </c>
      <c r="C38" s="142" t="s">
        <v>273</v>
      </c>
      <c r="D38" s="144">
        <v>5352.2607600000001</v>
      </c>
      <c r="E38" s="144"/>
      <c r="F38" s="144"/>
      <c r="G38" s="144"/>
      <c r="H38" s="144"/>
      <c r="I38" s="144"/>
      <c r="J38" s="144">
        <v>69570.939239999992</v>
      </c>
      <c r="K38" s="144">
        <f t="shared" si="0"/>
        <v>74923.199999999997</v>
      </c>
      <c r="L38" s="220">
        <v>335100</v>
      </c>
      <c r="M38" s="220">
        <v>335100</v>
      </c>
      <c r="N38" s="220">
        <f t="shared" si="1"/>
        <v>0</v>
      </c>
      <c r="O38" s="140" t="s">
        <v>299</v>
      </c>
    </row>
    <row r="39" spans="1:15" x14ac:dyDescent="0.25">
      <c r="A39" s="140">
        <v>34</v>
      </c>
      <c r="B39" s="141" t="s">
        <v>264</v>
      </c>
      <c r="C39" s="142" t="s">
        <v>274</v>
      </c>
      <c r="D39" s="144">
        <v>3655.3809600000004</v>
      </c>
      <c r="E39" s="144"/>
      <c r="F39" s="144"/>
      <c r="G39" s="144"/>
      <c r="H39" s="144"/>
      <c r="I39" s="144"/>
      <c r="J39" s="144">
        <v>42953.819040000002</v>
      </c>
      <c r="K39" s="144">
        <f t="shared" si="0"/>
        <v>46609.200000000004</v>
      </c>
      <c r="L39" s="220">
        <v>504900</v>
      </c>
      <c r="M39" s="220">
        <v>107100</v>
      </c>
      <c r="N39" s="220">
        <f t="shared" si="1"/>
        <v>397800</v>
      </c>
      <c r="O39" s="140" t="s">
        <v>295</v>
      </c>
    </row>
    <row r="40" spans="1:15" x14ac:dyDescent="0.25">
      <c r="A40" s="140">
        <v>35</v>
      </c>
      <c r="B40" s="141" t="s">
        <v>266</v>
      </c>
      <c r="C40" s="142" t="s">
        <v>275</v>
      </c>
      <c r="D40" s="144">
        <v>607.26995999999997</v>
      </c>
      <c r="E40" s="144"/>
      <c r="F40" s="144"/>
      <c r="G40" s="144"/>
      <c r="H40" s="144"/>
      <c r="I40" s="144"/>
      <c r="J40" s="144">
        <v>3313.1300399999996</v>
      </c>
      <c r="K40" s="144">
        <f t="shared" si="0"/>
        <v>3920.3999999999996</v>
      </c>
      <c r="L40" s="220">
        <v>78200</v>
      </c>
      <c r="M40" s="220">
        <v>78200</v>
      </c>
      <c r="N40" s="220">
        <f t="shared" si="1"/>
        <v>0</v>
      </c>
      <c r="O40" s="140" t="s">
        <v>296</v>
      </c>
    </row>
    <row r="41" spans="1:15" x14ac:dyDescent="0.25">
      <c r="A41" s="140">
        <v>36</v>
      </c>
      <c r="B41" s="141" t="s">
        <v>276</v>
      </c>
      <c r="C41" s="142" t="s">
        <v>277</v>
      </c>
      <c r="D41" s="144">
        <v>1782.7801199999999</v>
      </c>
      <c r="E41" s="144"/>
      <c r="F41" s="144"/>
      <c r="G41" s="144"/>
      <c r="H41" s="144"/>
      <c r="I41" s="144"/>
      <c r="J41" s="144">
        <v>10414.019880000002</v>
      </c>
      <c r="K41" s="144">
        <f t="shared" si="0"/>
        <v>12196.800000000001</v>
      </c>
      <c r="L41" s="220">
        <v>259600</v>
      </c>
      <c r="M41" s="220">
        <v>100200</v>
      </c>
      <c r="N41" s="220">
        <f t="shared" si="1"/>
        <v>159400</v>
      </c>
      <c r="O41" s="140" t="s">
        <v>300</v>
      </c>
    </row>
    <row r="42" spans="1:15" x14ac:dyDescent="0.25">
      <c r="A42" s="140">
        <v>37</v>
      </c>
      <c r="B42" s="141" t="s">
        <v>278</v>
      </c>
      <c r="C42" s="142" t="s">
        <v>279</v>
      </c>
      <c r="D42" s="144">
        <v>436.34051999999997</v>
      </c>
      <c r="E42" s="144"/>
      <c r="F42" s="144"/>
      <c r="G42" s="144"/>
      <c r="H42" s="144"/>
      <c r="I42" s="144"/>
      <c r="J42" s="144">
        <v>3919.6594800000003</v>
      </c>
      <c r="K42" s="144">
        <f t="shared" si="0"/>
        <v>4356</v>
      </c>
      <c r="L42" s="220">
        <v>79000</v>
      </c>
      <c r="M42" s="220">
        <v>79000</v>
      </c>
      <c r="N42" s="220">
        <f t="shared" si="1"/>
        <v>0</v>
      </c>
      <c r="O42" s="140" t="s">
        <v>301</v>
      </c>
    </row>
    <row r="43" spans="1:15" x14ac:dyDescent="0.25">
      <c r="A43" s="140">
        <v>38</v>
      </c>
      <c r="B43" s="141" t="s">
        <v>280</v>
      </c>
      <c r="C43" s="142" t="s">
        <v>281</v>
      </c>
      <c r="D43" s="144">
        <v>420.13620000000003</v>
      </c>
      <c r="E43" s="144"/>
      <c r="F43" s="144"/>
      <c r="G43" s="144"/>
      <c r="H43" s="144"/>
      <c r="I43" s="144"/>
      <c r="J43" s="144">
        <v>3500.2637999999997</v>
      </c>
      <c r="K43" s="144">
        <f t="shared" si="0"/>
        <v>3920.3999999999996</v>
      </c>
      <c r="L43" s="220">
        <v>54500</v>
      </c>
      <c r="M43" s="220">
        <v>54500</v>
      </c>
      <c r="N43" s="220">
        <f t="shared" si="1"/>
        <v>0</v>
      </c>
      <c r="O43" s="140" t="s">
        <v>302</v>
      </c>
    </row>
    <row r="44" spans="1:15" x14ac:dyDescent="0.25">
      <c r="A44" s="140">
        <v>39</v>
      </c>
      <c r="B44" s="141" t="s">
        <v>278</v>
      </c>
      <c r="C44" s="142" t="s">
        <v>282</v>
      </c>
      <c r="D44" s="144">
        <v>869.84964000000002</v>
      </c>
      <c r="E44" s="144"/>
      <c r="F44" s="144"/>
      <c r="G44" s="144"/>
      <c r="H44" s="144"/>
      <c r="I44" s="144"/>
      <c r="J44" s="144">
        <v>2179.3503600000004</v>
      </c>
      <c r="K44" s="144">
        <f t="shared" si="0"/>
        <v>3049.2000000000003</v>
      </c>
      <c r="L44" s="220">
        <v>102300</v>
      </c>
      <c r="M44" s="220">
        <v>74500</v>
      </c>
      <c r="N44" s="220">
        <f t="shared" si="1"/>
        <v>27800</v>
      </c>
      <c r="O44" s="140" t="s">
        <v>301</v>
      </c>
    </row>
    <row r="45" spans="1:15" x14ac:dyDescent="0.25">
      <c r="A45" s="140">
        <v>40</v>
      </c>
      <c r="B45" s="141" t="s">
        <v>278</v>
      </c>
      <c r="C45" s="142" t="s">
        <v>283</v>
      </c>
      <c r="D45" s="144">
        <v>1494.58716</v>
      </c>
      <c r="E45" s="144"/>
      <c r="F45" s="144"/>
      <c r="G45" s="144"/>
      <c r="H45" s="144"/>
      <c r="I45" s="144"/>
      <c r="J45" s="144">
        <v>3732.6128399999998</v>
      </c>
      <c r="K45" s="144">
        <f t="shared" si="0"/>
        <v>5227.2</v>
      </c>
      <c r="L45" s="220">
        <v>83900</v>
      </c>
      <c r="M45" s="220">
        <v>83500</v>
      </c>
      <c r="N45" s="220">
        <f t="shared" si="1"/>
        <v>400</v>
      </c>
      <c r="O45" s="140" t="s">
        <v>301</v>
      </c>
    </row>
    <row r="46" spans="1:15" x14ac:dyDescent="0.25">
      <c r="A46" s="140">
        <v>41</v>
      </c>
      <c r="B46" s="141" t="s">
        <v>284</v>
      </c>
      <c r="C46" s="142" t="s">
        <v>285</v>
      </c>
      <c r="D46" s="144">
        <v>918.37548000000004</v>
      </c>
      <c r="E46" s="144"/>
      <c r="F46" s="144"/>
      <c r="G46" s="144"/>
      <c r="H46" s="144"/>
      <c r="I46" s="144"/>
      <c r="J46" s="144">
        <v>29138.024519999999</v>
      </c>
      <c r="K46" s="144">
        <f t="shared" si="0"/>
        <v>30056.399999999998</v>
      </c>
      <c r="L46" s="220">
        <v>300500</v>
      </c>
      <c r="M46" s="220">
        <v>88800</v>
      </c>
      <c r="N46" s="220">
        <f t="shared" si="1"/>
        <v>211700</v>
      </c>
      <c r="O46" s="140" t="s">
        <v>303</v>
      </c>
    </row>
    <row r="47" spans="1:15" x14ac:dyDescent="0.25">
      <c r="A47" s="140">
        <v>42</v>
      </c>
      <c r="B47" s="141" t="s">
        <v>286</v>
      </c>
      <c r="C47" s="142" t="s">
        <v>287</v>
      </c>
      <c r="D47" s="144">
        <v>131.15915999999999</v>
      </c>
      <c r="E47" s="144"/>
      <c r="F47" s="144"/>
      <c r="G47" s="144"/>
      <c r="H47" s="144"/>
      <c r="I47" s="144"/>
      <c r="J47" s="144">
        <v>3789.2408399999995</v>
      </c>
      <c r="K47" s="144">
        <f t="shared" si="0"/>
        <v>3920.3999999999996</v>
      </c>
      <c r="L47" s="220">
        <v>77100</v>
      </c>
      <c r="M47" s="220">
        <v>77100</v>
      </c>
      <c r="N47" s="220">
        <f t="shared" si="1"/>
        <v>0</v>
      </c>
      <c r="O47" s="140" t="s">
        <v>304</v>
      </c>
    </row>
    <row r="48" spans="1:15" x14ac:dyDescent="0.25">
      <c r="A48" s="140">
        <v>43</v>
      </c>
      <c r="B48" s="141" t="s">
        <v>288</v>
      </c>
      <c r="C48" s="142" t="s">
        <v>289</v>
      </c>
      <c r="D48" s="144">
        <v>119.09304</v>
      </c>
      <c r="E48" s="144"/>
      <c r="F48" s="144"/>
      <c r="G48" s="144"/>
      <c r="H48" s="144"/>
      <c r="I48" s="144"/>
      <c r="J48" s="144">
        <v>3801.3069599999994</v>
      </c>
      <c r="K48" s="144">
        <f t="shared" si="0"/>
        <v>3920.3999999999996</v>
      </c>
      <c r="L48" s="220">
        <v>78100</v>
      </c>
      <c r="M48" s="220">
        <v>78100</v>
      </c>
      <c r="N48" s="220">
        <f t="shared" si="1"/>
        <v>0</v>
      </c>
      <c r="O48" s="140" t="s">
        <v>305</v>
      </c>
    </row>
    <row r="49" spans="1:15" x14ac:dyDescent="0.25">
      <c r="A49" s="140">
        <v>44</v>
      </c>
      <c r="B49" s="141" t="s">
        <v>290</v>
      </c>
      <c r="C49" s="142" t="s">
        <v>291</v>
      </c>
      <c r="D49" s="144">
        <v>111.81851999999999</v>
      </c>
      <c r="E49" s="144"/>
      <c r="F49" s="144"/>
      <c r="G49" s="144"/>
      <c r="H49" s="144"/>
      <c r="I49" s="144"/>
      <c r="J49" s="144">
        <v>1630.5814800000001</v>
      </c>
      <c r="K49" s="144">
        <f t="shared" si="0"/>
        <v>1742.4</v>
      </c>
      <c r="L49" s="220">
        <v>17900</v>
      </c>
      <c r="M49" s="220">
        <v>17900</v>
      </c>
      <c r="N49" s="220">
        <f t="shared" si="1"/>
        <v>0</v>
      </c>
      <c r="O49" s="140" t="s">
        <v>306</v>
      </c>
    </row>
    <row r="50" spans="1:15" x14ac:dyDescent="0.25">
      <c r="A50" s="140">
        <v>45</v>
      </c>
      <c r="B50" s="141" t="s">
        <v>290</v>
      </c>
      <c r="C50" s="142" t="s">
        <v>292</v>
      </c>
      <c r="D50" s="144">
        <v>91.606679999999997</v>
      </c>
      <c r="E50" s="144"/>
      <c r="F50" s="144"/>
      <c r="G50" s="144"/>
      <c r="H50" s="144"/>
      <c r="I50" s="144"/>
      <c r="J50" s="144">
        <v>779.59332000000006</v>
      </c>
      <c r="K50" s="144">
        <f t="shared" si="0"/>
        <v>871.2</v>
      </c>
      <c r="L50" s="220">
        <v>161300</v>
      </c>
      <c r="M50" s="220">
        <v>69300</v>
      </c>
      <c r="N50" s="220">
        <f t="shared" si="1"/>
        <v>92000</v>
      </c>
      <c r="O50" s="140" t="s">
        <v>306</v>
      </c>
    </row>
    <row r="51" spans="1:15" x14ac:dyDescent="0.25">
      <c r="A51" s="140"/>
      <c r="B51" s="141"/>
      <c r="C51" s="142"/>
      <c r="D51" s="144"/>
      <c r="E51" s="144"/>
      <c r="F51" s="144"/>
      <c r="G51" s="144"/>
      <c r="H51" s="144"/>
      <c r="I51" s="144"/>
      <c r="J51" s="144"/>
      <c r="K51" s="144" t="str">
        <f t="shared" ref="K51:K69" si="2">IF(D51+J51=0,"",D51+J51)</f>
        <v/>
      </c>
      <c r="L51" s="220"/>
      <c r="M51" s="220"/>
      <c r="N51" s="220" t="str">
        <f t="shared" si="1"/>
        <v/>
      </c>
      <c r="O51" s="140"/>
    </row>
    <row r="52" spans="1:15" x14ac:dyDescent="0.25">
      <c r="A52" s="140"/>
      <c r="B52" s="141"/>
      <c r="C52" s="142"/>
      <c r="D52" s="144"/>
      <c r="E52" s="144"/>
      <c r="F52" s="144"/>
      <c r="G52" s="144"/>
      <c r="H52" s="144"/>
      <c r="I52" s="144"/>
      <c r="J52" s="144"/>
      <c r="K52" s="144" t="str">
        <f t="shared" si="2"/>
        <v/>
      </c>
      <c r="L52" s="220"/>
      <c r="M52" s="220"/>
      <c r="N52" s="220" t="str">
        <f t="shared" si="1"/>
        <v/>
      </c>
      <c r="O52" s="140"/>
    </row>
    <row r="53" spans="1:15" x14ac:dyDescent="0.25">
      <c r="A53" s="140"/>
      <c r="B53" s="141"/>
      <c r="C53" s="142"/>
      <c r="D53" s="144"/>
      <c r="E53" s="144"/>
      <c r="F53" s="144"/>
      <c r="G53" s="144"/>
      <c r="H53" s="144"/>
      <c r="I53" s="144"/>
      <c r="J53" s="144"/>
      <c r="K53" s="144" t="str">
        <f t="shared" si="2"/>
        <v/>
      </c>
      <c r="L53" s="220"/>
      <c r="M53" s="220"/>
      <c r="N53" s="220" t="str">
        <f t="shared" si="1"/>
        <v/>
      </c>
      <c r="O53" s="140"/>
    </row>
    <row r="54" spans="1:15" x14ac:dyDescent="0.25">
      <c r="A54" s="140"/>
      <c r="B54" s="141"/>
      <c r="C54" s="142"/>
      <c r="D54" s="144"/>
      <c r="E54" s="144"/>
      <c r="F54" s="144"/>
      <c r="G54" s="144"/>
      <c r="H54" s="144"/>
      <c r="I54" s="144"/>
      <c r="J54" s="144"/>
      <c r="K54" s="144" t="str">
        <f t="shared" si="2"/>
        <v/>
      </c>
      <c r="L54" s="220"/>
      <c r="M54" s="220"/>
      <c r="N54" s="220" t="str">
        <f t="shared" si="1"/>
        <v/>
      </c>
      <c r="O54" s="140"/>
    </row>
    <row r="55" spans="1:15" x14ac:dyDescent="0.25">
      <c r="A55" s="140"/>
      <c r="B55" s="141"/>
      <c r="C55" s="142"/>
      <c r="D55" s="144"/>
      <c r="E55" s="144"/>
      <c r="F55" s="144"/>
      <c r="G55" s="144"/>
      <c r="H55" s="144"/>
      <c r="I55" s="144"/>
      <c r="J55" s="144"/>
      <c r="K55" s="144" t="str">
        <f t="shared" si="2"/>
        <v/>
      </c>
      <c r="L55" s="220"/>
      <c r="M55" s="220"/>
      <c r="N55" s="220" t="str">
        <f t="shared" si="1"/>
        <v/>
      </c>
      <c r="O55" s="140"/>
    </row>
    <row r="56" spans="1:15" x14ac:dyDescent="0.25">
      <c r="A56" s="140"/>
      <c r="B56" s="141"/>
      <c r="C56" s="142"/>
      <c r="D56" s="144"/>
      <c r="E56" s="144"/>
      <c r="F56" s="144"/>
      <c r="G56" s="144"/>
      <c r="H56" s="144"/>
      <c r="I56" s="144"/>
      <c r="J56" s="144"/>
      <c r="K56" s="144" t="str">
        <f t="shared" si="2"/>
        <v/>
      </c>
      <c r="L56" s="220"/>
      <c r="M56" s="220"/>
      <c r="N56" s="220" t="str">
        <f t="shared" si="1"/>
        <v/>
      </c>
      <c r="O56" s="140"/>
    </row>
    <row r="57" spans="1:15" x14ac:dyDescent="0.25">
      <c r="A57" s="140"/>
      <c r="B57" s="141"/>
      <c r="C57" s="142"/>
      <c r="D57" s="144"/>
      <c r="E57" s="144"/>
      <c r="F57" s="144"/>
      <c r="G57" s="144"/>
      <c r="H57" s="144"/>
      <c r="I57" s="144"/>
      <c r="J57" s="144"/>
      <c r="K57" s="144" t="str">
        <f t="shared" si="2"/>
        <v/>
      </c>
      <c r="L57" s="220"/>
      <c r="M57" s="220"/>
      <c r="N57" s="220" t="str">
        <f t="shared" si="1"/>
        <v/>
      </c>
      <c r="O57" s="140"/>
    </row>
    <row r="58" spans="1:15" x14ac:dyDescent="0.25">
      <c r="A58" s="140"/>
      <c r="B58" s="141"/>
      <c r="C58" s="142"/>
      <c r="D58" s="144"/>
      <c r="E58" s="144"/>
      <c r="F58" s="144"/>
      <c r="G58" s="144"/>
      <c r="H58" s="144"/>
      <c r="I58" s="144"/>
      <c r="J58" s="144"/>
      <c r="K58" s="144" t="str">
        <f t="shared" si="2"/>
        <v/>
      </c>
      <c r="L58" s="220"/>
      <c r="M58" s="220"/>
      <c r="N58" s="220" t="str">
        <f t="shared" si="1"/>
        <v/>
      </c>
      <c r="O58" s="140"/>
    </row>
    <row r="59" spans="1:15" x14ac:dyDescent="0.25">
      <c r="A59" s="140"/>
      <c r="B59" s="141"/>
      <c r="C59" s="142"/>
      <c r="D59" s="144"/>
      <c r="E59" s="144"/>
      <c r="F59" s="144"/>
      <c r="G59" s="144"/>
      <c r="H59" s="144"/>
      <c r="I59" s="144"/>
      <c r="J59" s="144"/>
      <c r="K59" s="144" t="str">
        <f t="shared" si="2"/>
        <v/>
      </c>
      <c r="L59" s="220"/>
      <c r="M59" s="220"/>
      <c r="N59" s="220" t="str">
        <f t="shared" si="1"/>
        <v/>
      </c>
      <c r="O59" s="140"/>
    </row>
    <row r="60" spans="1:15" x14ac:dyDescent="0.25">
      <c r="A60" s="140"/>
      <c r="B60" s="141"/>
      <c r="C60" s="142"/>
      <c r="D60" s="144"/>
      <c r="E60" s="144"/>
      <c r="F60" s="144"/>
      <c r="G60" s="144"/>
      <c r="H60" s="144"/>
      <c r="I60" s="144"/>
      <c r="J60" s="144"/>
      <c r="K60" s="144" t="str">
        <f t="shared" si="2"/>
        <v/>
      </c>
      <c r="L60" s="220"/>
      <c r="M60" s="220"/>
      <c r="N60" s="220" t="str">
        <f t="shared" si="1"/>
        <v/>
      </c>
      <c r="O60" s="140"/>
    </row>
    <row r="61" spans="1:15" x14ac:dyDescent="0.25">
      <c r="A61" s="140"/>
      <c r="B61" s="141"/>
      <c r="C61" s="142"/>
      <c r="D61" s="144"/>
      <c r="E61" s="144"/>
      <c r="F61" s="144"/>
      <c r="G61" s="144"/>
      <c r="H61" s="144"/>
      <c r="I61" s="144"/>
      <c r="J61" s="144"/>
      <c r="K61" s="144" t="str">
        <f t="shared" si="2"/>
        <v/>
      </c>
      <c r="L61" s="220"/>
      <c r="M61" s="220"/>
      <c r="N61" s="220" t="str">
        <f t="shared" si="1"/>
        <v/>
      </c>
      <c r="O61" s="140"/>
    </row>
    <row r="62" spans="1:15" x14ac:dyDescent="0.25">
      <c r="A62" s="140"/>
      <c r="B62" s="141"/>
      <c r="C62" s="142"/>
      <c r="D62" s="144"/>
      <c r="E62" s="144"/>
      <c r="F62" s="144"/>
      <c r="G62" s="144"/>
      <c r="H62" s="144"/>
      <c r="I62" s="144"/>
      <c r="J62" s="144"/>
      <c r="K62" s="144" t="str">
        <f t="shared" si="2"/>
        <v/>
      </c>
      <c r="L62" s="220"/>
      <c r="M62" s="220"/>
      <c r="N62" s="220" t="str">
        <f t="shared" si="1"/>
        <v/>
      </c>
      <c r="O62" s="140"/>
    </row>
    <row r="63" spans="1:15" x14ac:dyDescent="0.25">
      <c r="A63" s="140"/>
      <c r="B63" s="141"/>
      <c r="C63" s="142"/>
      <c r="D63" s="144"/>
      <c r="E63" s="144"/>
      <c r="F63" s="144"/>
      <c r="G63" s="144"/>
      <c r="H63" s="144"/>
      <c r="I63" s="144"/>
      <c r="J63" s="144"/>
      <c r="K63" s="144" t="str">
        <f t="shared" si="2"/>
        <v/>
      </c>
      <c r="L63" s="220"/>
      <c r="M63" s="220"/>
      <c r="N63" s="220" t="str">
        <f t="shared" si="1"/>
        <v/>
      </c>
      <c r="O63" s="140"/>
    </row>
    <row r="64" spans="1:15" x14ac:dyDescent="0.25">
      <c r="A64" s="140"/>
      <c r="B64" s="141"/>
      <c r="C64" s="142"/>
      <c r="D64" s="144"/>
      <c r="E64" s="144"/>
      <c r="F64" s="144"/>
      <c r="G64" s="144"/>
      <c r="H64" s="144"/>
      <c r="I64" s="144"/>
      <c r="J64" s="144"/>
      <c r="K64" s="144" t="str">
        <f t="shared" si="2"/>
        <v/>
      </c>
      <c r="L64" s="220"/>
      <c r="M64" s="220"/>
      <c r="N64" s="220" t="str">
        <f t="shared" si="1"/>
        <v/>
      </c>
      <c r="O64" s="140"/>
    </row>
    <row r="65" spans="1:15" x14ac:dyDescent="0.25">
      <c r="A65" s="140"/>
      <c r="B65" s="141"/>
      <c r="C65" s="142"/>
      <c r="D65" s="144"/>
      <c r="E65" s="144"/>
      <c r="F65" s="144"/>
      <c r="G65" s="144"/>
      <c r="H65" s="144"/>
      <c r="I65" s="144"/>
      <c r="J65" s="144"/>
      <c r="K65" s="144" t="str">
        <f t="shared" si="2"/>
        <v/>
      </c>
      <c r="L65" s="220"/>
      <c r="M65" s="220"/>
      <c r="N65" s="220" t="str">
        <f t="shared" si="1"/>
        <v/>
      </c>
      <c r="O65" s="140"/>
    </row>
    <row r="66" spans="1:15" x14ac:dyDescent="0.25">
      <c r="A66" s="140"/>
      <c r="B66" s="141"/>
      <c r="C66" s="142"/>
      <c r="D66" s="144"/>
      <c r="E66" s="144"/>
      <c r="F66" s="144"/>
      <c r="G66" s="144"/>
      <c r="H66" s="144"/>
      <c r="I66" s="144"/>
      <c r="J66" s="144"/>
      <c r="K66" s="144" t="str">
        <f t="shared" si="2"/>
        <v/>
      </c>
      <c r="L66" s="220"/>
      <c r="M66" s="220"/>
      <c r="N66" s="220" t="str">
        <f t="shared" si="1"/>
        <v/>
      </c>
      <c r="O66" s="140"/>
    </row>
    <row r="67" spans="1:15" x14ac:dyDescent="0.25">
      <c r="A67" s="140"/>
      <c r="B67" s="141"/>
      <c r="C67" s="142"/>
      <c r="D67" s="144"/>
      <c r="E67" s="144"/>
      <c r="F67" s="144"/>
      <c r="G67" s="144"/>
      <c r="H67" s="144"/>
      <c r="I67" s="144"/>
      <c r="J67" s="144"/>
      <c r="K67" s="144" t="str">
        <f t="shared" si="2"/>
        <v/>
      </c>
      <c r="L67" s="220"/>
      <c r="M67" s="220"/>
      <c r="N67" s="220" t="str">
        <f t="shared" si="1"/>
        <v/>
      </c>
      <c r="O67" s="140"/>
    </row>
    <row r="68" spans="1:15" x14ac:dyDescent="0.25">
      <c r="A68" s="140"/>
      <c r="B68" s="141"/>
      <c r="C68" s="142"/>
      <c r="D68" s="144"/>
      <c r="E68" s="144"/>
      <c r="F68" s="144"/>
      <c r="G68" s="144"/>
      <c r="H68" s="144"/>
      <c r="I68" s="144"/>
      <c r="J68" s="144"/>
      <c r="K68" s="144" t="str">
        <f t="shared" si="2"/>
        <v/>
      </c>
      <c r="L68" s="220"/>
      <c r="M68" s="220"/>
      <c r="N68" s="220" t="str">
        <f t="shared" si="1"/>
        <v/>
      </c>
      <c r="O68" s="140"/>
    </row>
    <row r="69" spans="1:15" x14ac:dyDescent="0.25">
      <c r="A69" s="140"/>
      <c r="B69" s="141"/>
      <c r="C69" s="142"/>
      <c r="D69" s="144"/>
      <c r="E69" s="144"/>
      <c r="F69" s="144"/>
      <c r="G69" s="144"/>
      <c r="H69" s="144"/>
      <c r="I69" s="144"/>
      <c r="J69" s="144"/>
      <c r="K69" s="144" t="str">
        <f t="shared" si="2"/>
        <v/>
      </c>
      <c r="L69" s="220"/>
      <c r="M69" s="220"/>
      <c r="N69" s="220" t="str">
        <f t="shared" si="1"/>
        <v/>
      </c>
      <c r="O69" s="140"/>
    </row>
    <row r="70" spans="1:15" x14ac:dyDescent="0.25">
      <c r="A70" s="140"/>
      <c r="B70" s="141"/>
      <c r="C70" s="142"/>
      <c r="D70" s="144"/>
      <c r="E70" s="144"/>
      <c r="F70" s="144"/>
      <c r="G70" s="144"/>
      <c r="H70" s="144"/>
      <c r="I70" s="144"/>
      <c r="J70" s="144"/>
      <c r="K70" s="144" t="str">
        <f t="shared" ref="K70:K133" si="3">IF(D70+J70=0,"",D70+J70)</f>
        <v/>
      </c>
      <c r="L70" s="220"/>
      <c r="M70" s="220"/>
      <c r="N70" s="220" t="str">
        <f t="shared" ref="N70:N133" si="4">IF(AND(L70=0,M70=0),"",L70-M70)</f>
        <v/>
      </c>
      <c r="O70" s="140"/>
    </row>
    <row r="71" spans="1:15" x14ac:dyDescent="0.25">
      <c r="A71" s="140"/>
      <c r="B71" s="141"/>
      <c r="C71" s="142"/>
      <c r="D71" s="144"/>
      <c r="E71" s="144"/>
      <c r="F71" s="144"/>
      <c r="G71" s="144"/>
      <c r="H71" s="144"/>
      <c r="I71" s="144"/>
      <c r="J71" s="144"/>
      <c r="K71" s="144" t="str">
        <f t="shared" si="3"/>
        <v/>
      </c>
      <c r="L71" s="220"/>
      <c r="M71" s="220"/>
      <c r="N71" s="220" t="str">
        <f t="shared" si="4"/>
        <v/>
      </c>
      <c r="O71" s="140"/>
    </row>
    <row r="72" spans="1:15" x14ac:dyDescent="0.25">
      <c r="A72" s="140"/>
      <c r="B72" s="141"/>
      <c r="C72" s="142"/>
      <c r="D72" s="144"/>
      <c r="E72" s="144"/>
      <c r="F72" s="144"/>
      <c r="G72" s="144"/>
      <c r="H72" s="144"/>
      <c r="I72" s="144"/>
      <c r="J72" s="144"/>
      <c r="K72" s="144" t="str">
        <f t="shared" si="3"/>
        <v/>
      </c>
      <c r="L72" s="220"/>
      <c r="M72" s="220"/>
      <c r="N72" s="220" t="str">
        <f t="shared" si="4"/>
        <v/>
      </c>
      <c r="O72" s="140"/>
    </row>
    <row r="73" spans="1:15" x14ac:dyDescent="0.25">
      <c r="A73" s="140"/>
      <c r="B73" s="141"/>
      <c r="C73" s="142"/>
      <c r="D73" s="144"/>
      <c r="E73" s="144"/>
      <c r="F73" s="144"/>
      <c r="G73" s="144"/>
      <c r="H73" s="144"/>
      <c r="I73" s="144"/>
      <c r="J73" s="144"/>
      <c r="K73" s="144" t="str">
        <f t="shared" si="3"/>
        <v/>
      </c>
      <c r="L73" s="220"/>
      <c r="M73" s="220"/>
      <c r="N73" s="220" t="str">
        <f t="shared" si="4"/>
        <v/>
      </c>
      <c r="O73" s="140"/>
    </row>
    <row r="74" spans="1:15" x14ac:dyDescent="0.25">
      <c r="A74" s="140"/>
      <c r="B74" s="141"/>
      <c r="C74" s="142"/>
      <c r="D74" s="144"/>
      <c r="E74" s="144"/>
      <c r="F74" s="144"/>
      <c r="G74" s="144"/>
      <c r="H74" s="144"/>
      <c r="I74" s="144"/>
      <c r="J74" s="144"/>
      <c r="K74" s="144" t="str">
        <f t="shared" si="3"/>
        <v/>
      </c>
      <c r="L74" s="220"/>
      <c r="M74" s="220"/>
      <c r="N74" s="220" t="str">
        <f t="shared" si="4"/>
        <v/>
      </c>
      <c r="O74" s="140"/>
    </row>
    <row r="75" spans="1:15" x14ac:dyDescent="0.25">
      <c r="A75" s="140"/>
      <c r="B75" s="141"/>
      <c r="C75" s="142"/>
      <c r="D75" s="144"/>
      <c r="E75" s="144"/>
      <c r="F75" s="144"/>
      <c r="G75" s="144"/>
      <c r="H75" s="144"/>
      <c r="I75" s="144"/>
      <c r="J75" s="144"/>
      <c r="K75" s="144" t="str">
        <f t="shared" si="3"/>
        <v/>
      </c>
      <c r="L75" s="220"/>
      <c r="M75" s="220"/>
      <c r="N75" s="220" t="str">
        <f t="shared" si="4"/>
        <v/>
      </c>
      <c r="O75" s="140"/>
    </row>
    <row r="76" spans="1:15" x14ac:dyDescent="0.25">
      <c r="A76" s="140"/>
      <c r="B76" s="141"/>
      <c r="C76" s="142"/>
      <c r="D76" s="144"/>
      <c r="E76" s="144"/>
      <c r="F76" s="144"/>
      <c r="G76" s="144"/>
      <c r="H76" s="144"/>
      <c r="I76" s="144"/>
      <c r="J76" s="144"/>
      <c r="K76" s="144" t="str">
        <f t="shared" si="3"/>
        <v/>
      </c>
      <c r="L76" s="220"/>
      <c r="M76" s="220"/>
      <c r="N76" s="220" t="str">
        <f t="shared" si="4"/>
        <v/>
      </c>
      <c r="O76" s="140"/>
    </row>
    <row r="77" spans="1:15" x14ac:dyDescent="0.25">
      <c r="A77" s="140"/>
      <c r="B77" s="141"/>
      <c r="C77" s="142"/>
      <c r="D77" s="144"/>
      <c r="E77" s="144"/>
      <c r="F77" s="144"/>
      <c r="G77" s="144"/>
      <c r="H77" s="144"/>
      <c r="I77" s="144"/>
      <c r="J77" s="144"/>
      <c r="K77" s="144" t="str">
        <f t="shared" si="3"/>
        <v/>
      </c>
      <c r="L77" s="220"/>
      <c r="M77" s="220"/>
      <c r="N77" s="220" t="str">
        <f t="shared" si="4"/>
        <v/>
      </c>
      <c r="O77" s="140"/>
    </row>
    <row r="78" spans="1:15" x14ac:dyDescent="0.25">
      <c r="A78" s="140"/>
      <c r="B78" s="141"/>
      <c r="C78" s="142"/>
      <c r="D78" s="144"/>
      <c r="E78" s="144"/>
      <c r="F78" s="144"/>
      <c r="G78" s="144"/>
      <c r="H78" s="144"/>
      <c r="I78" s="144"/>
      <c r="J78" s="144"/>
      <c r="K78" s="144" t="str">
        <f t="shared" si="3"/>
        <v/>
      </c>
      <c r="L78" s="220"/>
      <c r="M78" s="220"/>
      <c r="N78" s="220" t="str">
        <f t="shared" si="4"/>
        <v/>
      </c>
      <c r="O78" s="140"/>
    </row>
    <row r="79" spans="1:15" x14ac:dyDescent="0.25">
      <c r="A79" s="140"/>
      <c r="B79" s="141"/>
      <c r="C79" s="142"/>
      <c r="D79" s="144"/>
      <c r="E79" s="144"/>
      <c r="F79" s="144"/>
      <c r="G79" s="144"/>
      <c r="H79" s="144"/>
      <c r="I79" s="144"/>
      <c r="J79" s="144"/>
      <c r="K79" s="144" t="str">
        <f t="shared" si="3"/>
        <v/>
      </c>
      <c r="L79" s="220"/>
      <c r="M79" s="220"/>
      <c r="N79" s="220" t="str">
        <f t="shared" si="4"/>
        <v/>
      </c>
      <c r="O79" s="140"/>
    </row>
    <row r="80" spans="1:15" x14ac:dyDescent="0.25">
      <c r="A80" s="140"/>
      <c r="B80" s="141"/>
      <c r="C80" s="142"/>
      <c r="D80" s="144"/>
      <c r="E80" s="144"/>
      <c r="F80" s="144"/>
      <c r="G80" s="144"/>
      <c r="H80" s="144"/>
      <c r="I80" s="144"/>
      <c r="J80" s="144"/>
      <c r="K80" s="144" t="str">
        <f t="shared" si="3"/>
        <v/>
      </c>
      <c r="L80" s="220"/>
      <c r="M80" s="220"/>
      <c r="N80" s="220" t="str">
        <f t="shared" si="4"/>
        <v/>
      </c>
      <c r="O80" s="140"/>
    </row>
    <row r="81" spans="1:15" x14ac:dyDescent="0.25">
      <c r="A81" s="140"/>
      <c r="B81" s="141"/>
      <c r="C81" s="142"/>
      <c r="D81" s="144"/>
      <c r="E81" s="144"/>
      <c r="F81" s="144"/>
      <c r="G81" s="144"/>
      <c r="H81" s="144"/>
      <c r="I81" s="144"/>
      <c r="J81" s="144"/>
      <c r="K81" s="144" t="str">
        <f t="shared" si="3"/>
        <v/>
      </c>
      <c r="L81" s="220"/>
      <c r="M81" s="220"/>
      <c r="N81" s="220" t="str">
        <f t="shared" si="4"/>
        <v/>
      </c>
      <c r="O81" s="140"/>
    </row>
    <row r="82" spans="1:15" x14ac:dyDescent="0.25">
      <c r="A82" s="140"/>
      <c r="B82" s="141"/>
      <c r="C82" s="142"/>
      <c r="D82" s="144"/>
      <c r="E82" s="144"/>
      <c r="F82" s="144"/>
      <c r="G82" s="144"/>
      <c r="H82" s="144"/>
      <c r="I82" s="144"/>
      <c r="J82" s="144"/>
      <c r="K82" s="144" t="str">
        <f t="shared" si="3"/>
        <v/>
      </c>
      <c r="L82" s="220"/>
      <c r="M82" s="220"/>
      <c r="N82" s="220" t="str">
        <f t="shared" si="4"/>
        <v/>
      </c>
      <c r="O82" s="140"/>
    </row>
    <row r="83" spans="1:15" x14ac:dyDescent="0.25">
      <c r="A83" s="140"/>
      <c r="B83" s="141"/>
      <c r="C83" s="142"/>
      <c r="D83" s="144"/>
      <c r="E83" s="144"/>
      <c r="F83" s="144"/>
      <c r="G83" s="144"/>
      <c r="H83" s="144"/>
      <c r="I83" s="144"/>
      <c r="J83" s="144"/>
      <c r="K83" s="144" t="str">
        <f t="shared" si="3"/>
        <v/>
      </c>
      <c r="L83" s="220"/>
      <c r="M83" s="220"/>
      <c r="N83" s="220" t="str">
        <f t="shared" si="4"/>
        <v/>
      </c>
      <c r="O83" s="140"/>
    </row>
    <row r="84" spans="1:15" x14ac:dyDescent="0.25">
      <c r="A84" s="140"/>
      <c r="B84" s="141"/>
      <c r="C84" s="142"/>
      <c r="D84" s="144"/>
      <c r="E84" s="144"/>
      <c r="F84" s="144"/>
      <c r="G84" s="144"/>
      <c r="H84" s="144"/>
      <c r="I84" s="144"/>
      <c r="J84" s="144"/>
      <c r="K84" s="144" t="str">
        <f t="shared" si="3"/>
        <v/>
      </c>
      <c r="L84" s="220"/>
      <c r="M84" s="220"/>
      <c r="N84" s="220" t="str">
        <f t="shared" si="4"/>
        <v/>
      </c>
      <c r="O84" s="140"/>
    </row>
    <row r="85" spans="1:15" x14ac:dyDescent="0.25">
      <c r="A85" s="140"/>
      <c r="B85" s="141"/>
      <c r="C85" s="142"/>
      <c r="D85" s="144"/>
      <c r="E85" s="144"/>
      <c r="F85" s="144"/>
      <c r="G85" s="144"/>
      <c r="H85" s="144"/>
      <c r="I85" s="144"/>
      <c r="J85" s="144"/>
      <c r="K85" s="144" t="str">
        <f t="shared" si="3"/>
        <v/>
      </c>
      <c r="L85" s="220"/>
      <c r="M85" s="220"/>
      <c r="N85" s="220" t="str">
        <f t="shared" si="4"/>
        <v/>
      </c>
      <c r="O85" s="140"/>
    </row>
    <row r="86" spans="1:15" x14ac:dyDescent="0.25">
      <c r="A86" s="140"/>
      <c r="B86" s="141"/>
      <c r="C86" s="142"/>
      <c r="D86" s="144"/>
      <c r="E86" s="144"/>
      <c r="F86" s="144"/>
      <c r="G86" s="144"/>
      <c r="H86" s="144"/>
      <c r="I86" s="144"/>
      <c r="J86" s="144"/>
      <c r="K86" s="144" t="str">
        <f t="shared" si="3"/>
        <v/>
      </c>
      <c r="L86" s="220"/>
      <c r="M86" s="220"/>
      <c r="N86" s="220" t="str">
        <f t="shared" si="4"/>
        <v/>
      </c>
      <c r="O86" s="140"/>
    </row>
    <row r="87" spans="1:15" x14ac:dyDescent="0.25">
      <c r="A87" s="140"/>
      <c r="B87" s="141"/>
      <c r="C87" s="142"/>
      <c r="D87" s="144"/>
      <c r="E87" s="144"/>
      <c r="F87" s="144"/>
      <c r="G87" s="144"/>
      <c r="H87" s="144"/>
      <c r="I87" s="144"/>
      <c r="J87" s="144"/>
      <c r="K87" s="144" t="str">
        <f t="shared" si="3"/>
        <v/>
      </c>
      <c r="L87" s="220"/>
      <c r="M87" s="220"/>
      <c r="N87" s="220" t="str">
        <f t="shared" si="4"/>
        <v/>
      </c>
      <c r="O87" s="140"/>
    </row>
    <row r="88" spans="1:15" x14ac:dyDescent="0.25">
      <c r="A88" s="140"/>
      <c r="B88" s="141"/>
      <c r="C88" s="142"/>
      <c r="D88" s="144"/>
      <c r="E88" s="144"/>
      <c r="F88" s="144"/>
      <c r="G88" s="144"/>
      <c r="H88" s="144"/>
      <c r="I88" s="144"/>
      <c r="J88" s="144"/>
      <c r="K88" s="144" t="str">
        <f t="shared" si="3"/>
        <v/>
      </c>
      <c r="L88" s="220"/>
      <c r="M88" s="220"/>
      <c r="N88" s="220" t="str">
        <f t="shared" si="4"/>
        <v/>
      </c>
      <c r="O88" s="140"/>
    </row>
    <row r="89" spans="1:15" x14ac:dyDescent="0.25">
      <c r="A89" s="140"/>
      <c r="B89" s="141"/>
      <c r="C89" s="142"/>
      <c r="D89" s="144"/>
      <c r="E89" s="144"/>
      <c r="F89" s="144"/>
      <c r="G89" s="144"/>
      <c r="H89" s="144"/>
      <c r="I89" s="144"/>
      <c r="J89" s="144"/>
      <c r="K89" s="144" t="str">
        <f t="shared" si="3"/>
        <v/>
      </c>
      <c r="L89" s="220"/>
      <c r="M89" s="220"/>
      <c r="N89" s="220" t="str">
        <f t="shared" si="4"/>
        <v/>
      </c>
      <c r="O89" s="140"/>
    </row>
    <row r="90" spans="1:15" x14ac:dyDescent="0.25">
      <c r="A90" s="140"/>
      <c r="B90" s="141"/>
      <c r="C90" s="142"/>
      <c r="D90" s="144"/>
      <c r="E90" s="144"/>
      <c r="F90" s="144"/>
      <c r="G90" s="144"/>
      <c r="H90" s="144"/>
      <c r="I90" s="144"/>
      <c r="J90" s="144"/>
      <c r="K90" s="144" t="str">
        <f t="shared" si="3"/>
        <v/>
      </c>
      <c r="L90" s="220"/>
      <c r="M90" s="220"/>
      <c r="N90" s="220" t="str">
        <f t="shared" si="4"/>
        <v/>
      </c>
      <c r="O90" s="140"/>
    </row>
    <row r="91" spans="1:15" x14ac:dyDescent="0.25">
      <c r="A91" s="140"/>
      <c r="B91" s="141"/>
      <c r="C91" s="142"/>
      <c r="D91" s="144"/>
      <c r="E91" s="144"/>
      <c r="F91" s="144"/>
      <c r="G91" s="144"/>
      <c r="H91" s="144"/>
      <c r="I91" s="144"/>
      <c r="J91" s="144"/>
      <c r="K91" s="144" t="str">
        <f t="shared" si="3"/>
        <v/>
      </c>
      <c r="L91" s="220"/>
      <c r="M91" s="220"/>
      <c r="N91" s="220" t="str">
        <f t="shared" si="4"/>
        <v/>
      </c>
      <c r="O91" s="140"/>
    </row>
    <row r="92" spans="1:15" x14ac:dyDescent="0.25">
      <c r="A92" s="140"/>
      <c r="B92" s="141"/>
      <c r="C92" s="142"/>
      <c r="D92" s="144"/>
      <c r="E92" s="144"/>
      <c r="F92" s="144"/>
      <c r="G92" s="144"/>
      <c r="H92" s="144"/>
      <c r="I92" s="144"/>
      <c r="J92" s="144"/>
      <c r="K92" s="144" t="str">
        <f t="shared" si="3"/>
        <v/>
      </c>
      <c r="L92" s="220"/>
      <c r="M92" s="220"/>
      <c r="N92" s="220" t="str">
        <f t="shared" si="4"/>
        <v/>
      </c>
      <c r="O92" s="140"/>
    </row>
    <row r="93" spans="1:15" x14ac:dyDescent="0.25">
      <c r="A93" s="140"/>
      <c r="B93" s="141"/>
      <c r="C93" s="142"/>
      <c r="D93" s="144"/>
      <c r="E93" s="144"/>
      <c r="F93" s="144"/>
      <c r="G93" s="144"/>
      <c r="H93" s="144"/>
      <c r="I93" s="144"/>
      <c r="J93" s="144"/>
      <c r="K93" s="144" t="str">
        <f t="shared" si="3"/>
        <v/>
      </c>
      <c r="L93" s="220"/>
      <c r="M93" s="220"/>
      <c r="N93" s="220" t="str">
        <f t="shared" si="4"/>
        <v/>
      </c>
      <c r="O93" s="140"/>
    </row>
    <row r="94" spans="1:15" x14ac:dyDescent="0.25">
      <c r="A94" s="140"/>
      <c r="B94" s="141"/>
      <c r="C94" s="142"/>
      <c r="D94" s="144"/>
      <c r="E94" s="144"/>
      <c r="F94" s="144"/>
      <c r="G94" s="144"/>
      <c r="H94" s="144"/>
      <c r="I94" s="144"/>
      <c r="J94" s="144"/>
      <c r="K94" s="144" t="str">
        <f t="shared" si="3"/>
        <v/>
      </c>
      <c r="L94" s="220"/>
      <c r="M94" s="220"/>
      <c r="N94" s="220" t="str">
        <f t="shared" si="4"/>
        <v/>
      </c>
      <c r="O94" s="140"/>
    </row>
    <row r="95" spans="1:15" x14ac:dyDescent="0.25">
      <c r="A95" s="140"/>
      <c r="B95" s="141"/>
      <c r="C95" s="142"/>
      <c r="D95" s="144"/>
      <c r="E95" s="144"/>
      <c r="F95" s="144"/>
      <c r="G95" s="144"/>
      <c r="H95" s="144"/>
      <c r="I95" s="144"/>
      <c r="J95" s="144"/>
      <c r="K95" s="144" t="str">
        <f t="shared" si="3"/>
        <v/>
      </c>
      <c r="L95" s="220"/>
      <c r="M95" s="220"/>
      <c r="N95" s="220" t="str">
        <f t="shared" si="4"/>
        <v/>
      </c>
      <c r="O95" s="140"/>
    </row>
    <row r="96" spans="1:15" x14ac:dyDescent="0.25">
      <c r="A96" s="140"/>
      <c r="B96" s="141"/>
      <c r="C96" s="142"/>
      <c r="D96" s="144"/>
      <c r="E96" s="144"/>
      <c r="F96" s="144"/>
      <c r="G96" s="144"/>
      <c r="H96" s="144"/>
      <c r="I96" s="144"/>
      <c r="J96" s="144"/>
      <c r="K96" s="144" t="str">
        <f t="shared" si="3"/>
        <v/>
      </c>
      <c r="L96" s="220"/>
      <c r="M96" s="220"/>
      <c r="N96" s="220" t="str">
        <f t="shared" si="4"/>
        <v/>
      </c>
      <c r="O96" s="140"/>
    </row>
    <row r="97" spans="1:15" x14ac:dyDescent="0.25">
      <c r="A97" s="140"/>
      <c r="B97" s="141"/>
      <c r="C97" s="142"/>
      <c r="D97" s="144"/>
      <c r="E97" s="144"/>
      <c r="F97" s="144"/>
      <c r="G97" s="144"/>
      <c r="H97" s="144"/>
      <c r="I97" s="144"/>
      <c r="J97" s="144"/>
      <c r="K97" s="144" t="str">
        <f t="shared" si="3"/>
        <v/>
      </c>
      <c r="L97" s="220"/>
      <c r="M97" s="220"/>
      <c r="N97" s="220" t="str">
        <f t="shared" si="4"/>
        <v/>
      </c>
      <c r="O97" s="140"/>
    </row>
    <row r="98" spans="1:15" x14ac:dyDescent="0.25">
      <c r="A98" s="140"/>
      <c r="B98" s="141"/>
      <c r="C98" s="142"/>
      <c r="D98" s="144"/>
      <c r="E98" s="144"/>
      <c r="F98" s="144"/>
      <c r="G98" s="144"/>
      <c r="H98" s="144"/>
      <c r="I98" s="144"/>
      <c r="J98" s="144"/>
      <c r="K98" s="144" t="str">
        <f t="shared" si="3"/>
        <v/>
      </c>
      <c r="L98" s="220"/>
      <c r="M98" s="220"/>
      <c r="N98" s="220" t="str">
        <f t="shared" si="4"/>
        <v/>
      </c>
      <c r="O98" s="140"/>
    </row>
    <row r="99" spans="1:15" x14ac:dyDescent="0.25">
      <c r="A99" s="140"/>
      <c r="B99" s="141"/>
      <c r="C99" s="142"/>
      <c r="D99" s="144"/>
      <c r="E99" s="144"/>
      <c r="F99" s="144"/>
      <c r="G99" s="144"/>
      <c r="H99" s="144"/>
      <c r="I99" s="144"/>
      <c r="J99" s="144"/>
      <c r="K99" s="144" t="str">
        <f t="shared" si="3"/>
        <v/>
      </c>
      <c r="L99" s="220"/>
      <c r="M99" s="220"/>
      <c r="N99" s="220" t="str">
        <f t="shared" si="4"/>
        <v/>
      </c>
      <c r="O99" s="140"/>
    </row>
    <row r="100" spans="1:15" x14ac:dyDescent="0.25">
      <c r="A100" s="140"/>
      <c r="B100" s="141"/>
      <c r="C100" s="142"/>
      <c r="D100" s="144"/>
      <c r="E100" s="144"/>
      <c r="F100" s="144"/>
      <c r="G100" s="144"/>
      <c r="H100" s="144"/>
      <c r="I100" s="144"/>
      <c r="J100" s="144"/>
      <c r="K100" s="144" t="str">
        <f t="shared" si="3"/>
        <v/>
      </c>
      <c r="L100" s="220"/>
      <c r="M100" s="220"/>
      <c r="N100" s="220" t="str">
        <f t="shared" si="4"/>
        <v/>
      </c>
      <c r="O100" s="140"/>
    </row>
    <row r="101" spans="1:15" x14ac:dyDescent="0.25">
      <c r="A101" s="140"/>
      <c r="B101" s="141"/>
      <c r="C101" s="142"/>
      <c r="D101" s="144"/>
      <c r="E101" s="144"/>
      <c r="F101" s="144"/>
      <c r="G101" s="144"/>
      <c r="H101" s="144"/>
      <c r="I101" s="144"/>
      <c r="J101" s="144"/>
      <c r="K101" s="144" t="str">
        <f t="shared" si="3"/>
        <v/>
      </c>
      <c r="L101" s="220"/>
      <c r="M101" s="220"/>
      <c r="N101" s="220" t="str">
        <f t="shared" si="4"/>
        <v/>
      </c>
      <c r="O101" s="140"/>
    </row>
    <row r="102" spans="1:15" x14ac:dyDescent="0.25">
      <c r="A102" s="140"/>
      <c r="B102" s="141"/>
      <c r="C102" s="142"/>
      <c r="D102" s="144"/>
      <c r="E102" s="144"/>
      <c r="F102" s="144"/>
      <c r="G102" s="144"/>
      <c r="H102" s="144"/>
      <c r="I102" s="144"/>
      <c r="J102" s="144"/>
      <c r="K102" s="144" t="str">
        <f t="shared" si="3"/>
        <v/>
      </c>
      <c r="L102" s="220"/>
      <c r="M102" s="220"/>
      <c r="N102" s="220" t="str">
        <f t="shared" si="4"/>
        <v/>
      </c>
      <c r="O102" s="140"/>
    </row>
    <row r="103" spans="1:15" x14ac:dyDescent="0.25">
      <c r="A103" s="140"/>
      <c r="B103" s="141"/>
      <c r="C103" s="142"/>
      <c r="D103" s="144"/>
      <c r="E103" s="144"/>
      <c r="F103" s="144"/>
      <c r="G103" s="144"/>
      <c r="H103" s="144"/>
      <c r="I103" s="144"/>
      <c r="J103" s="144"/>
      <c r="K103" s="144" t="str">
        <f t="shared" si="3"/>
        <v/>
      </c>
      <c r="L103" s="220"/>
      <c r="M103" s="220"/>
      <c r="N103" s="220" t="str">
        <f t="shared" si="4"/>
        <v/>
      </c>
      <c r="O103" s="140"/>
    </row>
    <row r="104" spans="1:15" x14ac:dyDescent="0.25">
      <c r="A104" s="140"/>
      <c r="B104" s="141"/>
      <c r="C104" s="142"/>
      <c r="D104" s="144"/>
      <c r="E104" s="144"/>
      <c r="F104" s="144"/>
      <c r="G104" s="144"/>
      <c r="H104" s="144"/>
      <c r="I104" s="144"/>
      <c r="J104" s="144"/>
      <c r="K104" s="144" t="str">
        <f t="shared" si="3"/>
        <v/>
      </c>
      <c r="L104" s="220"/>
      <c r="M104" s="220"/>
      <c r="N104" s="220" t="str">
        <f t="shared" si="4"/>
        <v/>
      </c>
      <c r="O104" s="140"/>
    </row>
    <row r="105" spans="1:15" x14ac:dyDescent="0.25">
      <c r="A105" s="140"/>
      <c r="B105" s="141"/>
      <c r="C105" s="142"/>
      <c r="D105" s="144"/>
      <c r="E105" s="144"/>
      <c r="F105" s="144"/>
      <c r="G105" s="144"/>
      <c r="H105" s="144"/>
      <c r="I105" s="144"/>
      <c r="J105" s="144"/>
      <c r="K105" s="144" t="str">
        <f t="shared" si="3"/>
        <v/>
      </c>
      <c r="L105" s="220"/>
      <c r="M105" s="220"/>
      <c r="N105" s="220" t="str">
        <f t="shared" si="4"/>
        <v/>
      </c>
      <c r="O105" s="140"/>
    </row>
    <row r="106" spans="1:15" x14ac:dyDescent="0.25">
      <c r="A106" s="140"/>
      <c r="B106" s="141"/>
      <c r="C106" s="142"/>
      <c r="D106" s="144"/>
      <c r="E106" s="144"/>
      <c r="F106" s="144"/>
      <c r="G106" s="144"/>
      <c r="H106" s="144"/>
      <c r="I106" s="144"/>
      <c r="J106" s="144"/>
      <c r="K106" s="144" t="str">
        <f t="shared" si="3"/>
        <v/>
      </c>
      <c r="L106" s="220"/>
      <c r="M106" s="220"/>
      <c r="N106" s="220" t="str">
        <f t="shared" si="4"/>
        <v/>
      </c>
      <c r="O106" s="140"/>
    </row>
    <row r="107" spans="1:15" x14ac:dyDescent="0.25">
      <c r="A107" s="140"/>
      <c r="B107" s="141"/>
      <c r="C107" s="142"/>
      <c r="D107" s="144"/>
      <c r="E107" s="144"/>
      <c r="F107" s="144"/>
      <c r="G107" s="144"/>
      <c r="H107" s="144"/>
      <c r="I107" s="144"/>
      <c r="J107" s="144"/>
      <c r="K107" s="144" t="str">
        <f t="shared" si="3"/>
        <v/>
      </c>
      <c r="L107" s="220"/>
      <c r="M107" s="220"/>
      <c r="N107" s="220" t="str">
        <f t="shared" si="4"/>
        <v/>
      </c>
      <c r="O107" s="140"/>
    </row>
    <row r="108" spans="1:15" x14ac:dyDescent="0.25">
      <c r="A108" s="140"/>
      <c r="B108" s="141"/>
      <c r="C108" s="142"/>
      <c r="D108" s="144"/>
      <c r="E108" s="144"/>
      <c r="F108" s="144"/>
      <c r="G108" s="144"/>
      <c r="H108" s="144"/>
      <c r="I108" s="144"/>
      <c r="J108" s="144"/>
      <c r="K108" s="144" t="str">
        <f t="shared" si="3"/>
        <v/>
      </c>
      <c r="L108" s="220"/>
      <c r="M108" s="220"/>
      <c r="N108" s="220" t="str">
        <f t="shared" si="4"/>
        <v/>
      </c>
      <c r="O108" s="140"/>
    </row>
    <row r="109" spans="1:15" x14ac:dyDescent="0.25">
      <c r="A109" s="140"/>
      <c r="B109" s="141"/>
      <c r="C109" s="142"/>
      <c r="D109" s="144"/>
      <c r="E109" s="144"/>
      <c r="F109" s="144"/>
      <c r="G109" s="144"/>
      <c r="H109" s="144"/>
      <c r="I109" s="144"/>
      <c r="J109" s="144"/>
      <c r="K109" s="144" t="str">
        <f t="shared" si="3"/>
        <v/>
      </c>
      <c r="L109" s="220"/>
      <c r="M109" s="220"/>
      <c r="N109" s="220" t="str">
        <f t="shared" si="4"/>
        <v/>
      </c>
      <c r="O109" s="140"/>
    </row>
    <row r="110" spans="1:15" x14ac:dyDescent="0.25">
      <c r="A110" s="140"/>
      <c r="B110" s="141"/>
      <c r="C110" s="142"/>
      <c r="D110" s="144"/>
      <c r="E110" s="144"/>
      <c r="F110" s="144"/>
      <c r="G110" s="144"/>
      <c r="H110" s="144"/>
      <c r="I110" s="144"/>
      <c r="J110" s="144"/>
      <c r="K110" s="144" t="str">
        <f t="shared" si="3"/>
        <v/>
      </c>
      <c r="L110" s="220"/>
      <c r="M110" s="220"/>
      <c r="N110" s="220" t="str">
        <f t="shared" si="4"/>
        <v/>
      </c>
      <c r="O110" s="140"/>
    </row>
    <row r="111" spans="1:15" x14ac:dyDescent="0.25">
      <c r="A111" s="140"/>
      <c r="B111" s="141"/>
      <c r="C111" s="142"/>
      <c r="D111" s="144"/>
      <c r="E111" s="144"/>
      <c r="F111" s="144"/>
      <c r="G111" s="144"/>
      <c r="H111" s="144"/>
      <c r="I111" s="144"/>
      <c r="J111" s="144"/>
      <c r="K111" s="144" t="str">
        <f t="shared" si="3"/>
        <v/>
      </c>
      <c r="L111" s="220"/>
      <c r="M111" s="220"/>
      <c r="N111" s="220" t="str">
        <f t="shared" si="4"/>
        <v/>
      </c>
      <c r="O111" s="140"/>
    </row>
    <row r="112" spans="1:15" x14ac:dyDescent="0.25">
      <c r="A112" s="140"/>
      <c r="B112" s="141"/>
      <c r="C112" s="142"/>
      <c r="D112" s="144"/>
      <c r="E112" s="144"/>
      <c r="F112" s="144"/>
      <c r="G112" s="144"/>
      <c r="H112" s="144"/>
      <c r="I112" s="144"/>
      <c r="J112" s="144"/>
      <c r="K112" s="144" t="str">
        <f t="shared" si="3"/>
        <v/>
      </c>
      <c r="L112" s="220"/>
      <c r="M112" s="220"/>
      <c r="N112" s="220" t="str">
        <f t="shared" si="4"/>
        <v/>
      </c>
      <c r="O112" s="140"/>
    </row>
    <row r="113" spans="1:15" x14ac:dyDescent="0.25">
      <c r="A113" s="140"/>
      <c r="B113" s="141"/>
      <c r="C113" s="142"/>
      <c r="D113" s="144"/>
      <c r="E113" s="144"/>
      <c r="F113" s="144"/>
      <c r="G113" s="144"/>
      <c r="H113" s="144"/>
      <c r="I113" s="144"/>
      <c r="J113" s="144"/>
      <c r="K113" s="144" t="str">
        <f t="shared" si="3"/>
        <v/>
      </c>
      <c r="L113" s="220"/>
      <c r="M113" s="220"/>
      <c r="N113" s="220" t="str">
        <f t="shared" si="4"/>
        <v/>
      </c>
      <c r="O113" s="140"/>
    </row>
    <row r="114" spans="1:15" x14ac:dyDescent="0.25">
      <c r="A114" s="140"/>
      <c r="B114" s="141"/>
      <c r="C114" s="142"/>
      <c r="D114" s="144"/>
      <c r="E114" s="144"/>
      <c r="F114" s="144"/>
      <c r="G114" s="144"/>
      <c r="H114" s="144"/>
      <c r="I114" s="144"/>
      <c r="J114" s="144"/>
      <c r="K114" s="144" t="str">
        <f t="shared" si="3"/>
        <v/>
      </c>
      <c r="L114" s="220"/>
      <c r="M114" s="220"/>
      <c r="N114" s="220" t="str">
        <f t="shared" si="4"/>
        <v/>
      </c>
      <c r="O114" s="140"/>
    </row>
    <row r="115" spans="1:15" x14ac:dyDescent="0.25">
      <c r="A115" s="140"/>
      <c r="B115" s="141"/>
      <c r="C115" s="142"/>
      <c r="D115" s="144"/>
      <c r="E115" s="144"/>
      <c r="F115" s="144"/>
      <c r="G115" s="144"/>
      <c r="H115" s="144"/>
      <c r="I115" s="144"/>
      <c r="J115" s="144"/>
      <c r="K115" s="144" t="str">
        <f t="shared" si="3"/>
        <v/>
      </c>
      <c r="L115" s="220"/>
      <c r="M115" s="220"/>
      <c r="N115" s="220" t="str">
        <f t="shared" si="4"/>
        <v/>
      </c>
      <c r="O115" s="140"/>
    </row>
    <row r="116" spans="1:15" x14ac:dyDescent="0.25">
      <c r="A116" s="140"/>
      <c r="B116" s="141"/>
      <c r="C116" s="142"/>
      <c r="D116" s="144"/>
      <c r="E116" s="144"/>
      <c r="F116" s="144"/>
      <c r="G116" s="144"/>
      <c r="H116" s="144"/>
      <c r="I116" s="144"/>
      <c r="J116" s="144"/>
      <c r="K116" s="144" t="str">
        <f t="shared" si="3"/>
        <v/>
      </c>
      <c r="L116" s="220"/>
      <c r="M116" s="220"/>
      <c r="N116" s="220" t="str">
        <f t="shared" si="4"/>
        <v/>
      </c>
      <c r="O116" s="140"/>
    </row>
    <row r="117" spans="1:15" x14ac:dyDescent="0.25">
      <c r="A117" s="140"/>
      <c r="B117" s="141"/>
      <c r="C117" s="142"/>
      <c r="D117" s="144"/>
      <c r="E117" s="144"/>
      <c r="F117" s="144"/>
      <c r="G117" s="144"/>
      <c r="H117" s="144"/>
      <c r="I117" s="144"/>
      <c r="J117" s="144"/>
      <c r="K117" s="144" t="str">
        <f t="shared" si="3"/>
        <v/>
      </c>
      <c r="L117" s="220"/>
      <c r="M117" s="220"/>
      <c r="N117" s="220" t="str">
        <f t="shared" si="4"/>
        <v/>
      </c>
      <c r="O117" s="140"/>
    </row>
    <row r="118" spans="1:15" x14ac:dyDescent="0.25">
      <c r="A118" s="140"/>
      <c r="B118" s="141"/>
      <c r="C118" s="142"/>
      <c r="D118" s="144"/>
      <c r="E118" s="144"/>
      <c r="F118" s="144"/>
      <c r="G118" s="144"/>
      <c r="H118" s="144"/>
      <c r="I118" s="144"/>
      <c r="J118" s="144"/>
      <c r="K118" s="144" t="str">
        <f t="shared" si="3"/>
        <v/>
      </c>
      <c r="L118" s="220"/>
      <c r="M118" s="220"/>
      <c r="N118" s="220" t="str">
        <f t="shared" si="4"/>
        <v/>
      </c>
      <c r="O118" s="140"/>
    </row>
    <row r="119" spans="1:15" x14ac:dyDescent="0.25">
      <c r="A119" s="140"/>
      <c r="B119" s="141"/>
      <c r="C119" s="142"/>
      <c r="D119" s="144"/>
      <c r="E119" s="144"/>
      <c r="F119" s="144"/>
      <c r="G119" s="144"/>
      <c r="H119" s="144"/>
      <c r="I119" s="144"/>
      <c r="J119" s="144"/>
      <c r="K119" s="144" t="str">
        <f t="shared" si="3"/>
        <v/>
      </c>
      <c r="L119" s="220"/>
      <c r="M119" s="220"/>
      <c r="N119" s="220" t="str">
        <f t="shared" si="4"/>
        <v/>
      </c>
      <c r="O119" s="140"/>
    </row>
    <row r="120" spans="1:15" x14ac:dyDescent="0.25">
      <c r="A120" s="140"/>
      <c r="B120" s="141"/>
      <c r="C120" s="142"/>
      <c r="D120" s="144"/>
      <c r="E120" s="144"/>
      <c r="F120" s="144"/>
      <c r="G120" s="144"/>
      <c r="H120" s="144"/>
      <c r="I120" s="144"/>
      <c r="J120" s="144"/>
      <c r="K120" s="144" t="str">
        <f t="shared" si="3"/>
        <v/>
      </c>
      <c r="L120" s="220"/>
      <c r="M120" s="220"/>
      <c r="N120" s="220" t="str">
        <f t="shared" si="4"/>
        <v/>
      </c>
      <c r="O120" s="140"/>
    </row>
    <row r="121" spans="1:15" x14ac:dyDescent="0.25">
      <c r="A121" s="140"/>
      <c r="B121" s="141"/>
      <c r="C121" s="142"/>
      <c r="D121" s="144"/>
      <c r="E121" s="144"/>
      <c r="F121" s="144"/>
      <c r="G121" s="144"/>
      <c r="H121" s="144"/>
      <c r="I121" s="144"/>
      <c r="J121" s="144"/>
      <c r="K121" s="144" t="str">
        <f t="shared" si="3"/>
        <v/>
      </c>
      <c r="L121" s="220"/>
      <c r="M121" s="220"/>
      <c r="N121" s="220" t="str">
        <f t="shared" si="4"/>
        <v/>
      </c>
      <c r="O121" s="140"/>
    </row>
    <row r="122" spans="1:15" x14ac:dyDescent="0.25">
      <c r="A122" s="140"/>
      <c r="B122" s="141"/>
      <c r="C122" s="142"/>
      <c r="D122" s="144"/>
      <c r="E122" s="144"/>
      <c r="F122" s="144"/>
      <c r="G122" s="144"/>
      <c r="H122" s="144"/>
      <c r="I122" s="144"/>
      <c r="J122" s="144"/>
      <c r="K122" s="144" t="str">
        <f t="shared" si="3"/>
        <v/>
      </c>
      <c r="L122" s="220"/>
      <c r="M122" s="220"/>
      <c r="N122" s="220" t="str">
        <f t="shared" si="4"/>
        <v/>
      </c>
      <c r="O122" s="140"/>
    </row>
    <row r="123" spans="1:15" x14ac:dyDescent="0.25">
      <c r="A123" s="140"/>
      <c r="B123" s="141"/>
      <c r="C123" s="142"/>
      <c r="D123" s="144"/>
      <c r="E123" s="144"/>
      <c r="F123" s="144"/>
      <c r="G123" s="144"/>
      <c r="H123" s="144"/>
      <c r="I123" s="144"/>
      <c r="J123" s="144"/>
      <c r="K123" s="144" t="str">
        <f t="shared" si="3"/>
        <v/>
      </c>
      <c r="L123" s="220"/>
      <c r="M123" s="220"/>
      <c r="N123" s="220" t="str">
        <f t="shared" si="4"/>
        <v/>
      </c>
      <c r="O123" s="140"/>
    </row>
    <row r="124" spans="1:15" x14ac:dyDescent="0.25">
      <c r="A124" s="140"/>
      <c r="B124" s="141"/>
      <c r="C124" s="142"/>
      <c r="D124" s="144"/>
      <c r="E124" s="144"/>
      <c r="F124" s="144"/>
      <c r="G124" s="144"/>
      <c r="H124" s="144"/>
      <c r="I124" s="144"/>
      <c r="J124" s="144"/>
      <c r="K124" s="144" t="str">
        <f t="shared" si="3"/>
        <v/>
      </c>
      <c r="L124" s="220"/>
      <c r="M124" s="220"/>
      <c r="N124" s="220" t="str">
        <f t="shared" si="4"/>
        <v/>
      </c>
      <c r="O124" s="140"/>
    </row>
    <row r="125" spans="1:15" x14ac:dyDescent="0.25">
      <c r="A125" s="140"/>
      <c r="B125" s="141"/>
      <c r="C125" s="142"/>
      <c r="D125" s="144"/>
      <c r="E125" s="144"/>
      <c r="F125" s="144"/>
      <c r="G125" s="144"/>
      <c r="H125" s="144"/>
      <c r="I125" s="144"/>
      <c r="J125" s="144"/>
      <c r="K125" s="144" t="str">
        <f t="shared" si="3"/>
        <v/>
      </c>
      <c r="L125" s="220"/>
      <c r="M125" s="220"/>
      <c r="N125" s="220" t="str">
        <f t="shared" si="4"/>
        <v/>
      </c>
      <c r="O125" s="140"/>
    </row>
    <row r="126" spans="1:15" x14ac:dyDescent="0.25">
      <c r="A126" s="140"/>
      <c r="B126" s="141"/>
      <c r="C126" s="142"/>
      <c r="D126" s="144"/>
      <c r="E126" s="144"/>
      <c r="F126" s="144"/>
      <c r="G126" s="144"/>
      <c r="H126" s="144"/>
      <c r="I126" s="144"/>
      <c r="J126" s="144"/>
      <c r="K126" s="144" t="str">
        <f t="shared" si="3"/>
        <v/>
      </c>
      <c r="L126" s="220"/>
      <c r="M126" s="220"/>
      <c r="N126" s="220" t="str">
        <f t="shared" si="4"/>
        <v/>
      </c>
      <c r="O126" s="140"/>
    </row>
    <row r="127" spans="1:15" x14ac:dyDescent="0.25">
      <c r="A127" s="140"/>
      <c r="B127" s="141"/>
      <c r="C127" s="142"/>
      <c r="D127" s="144"/>
      <c r="E127" s="144"/>
      <c r="F127" s="144"/>
      <c r="G127" s="144"/>
      <c r="H127" s="144"/>
      <c r="I127" s="144"/>
      <c r="J127" s="144"/>
      <c r="K127" s="144" t="str">
        <f t="shared" si="3"/>
        <v/>
      </c>
      <c r="L127" s="220"/>
      <c r="M127" s="220"/>
      <c r="N127" s="220" t="str">
        <f t="shared" si="4"/>
        <v/>
      </c>
      <c r="O127" s="140"/>
    </row>
    <row r="128" spans="1:15" x14ac:dyDescent="0.25">
      <c r="A128" s="140"/>
      <c r="B128" s="141"/>
      <c r="C128" s="142"/>
      <c r="D128" s="144"/>
      <c r="E128" s="144"/>
      <c r="F128" s="144"/>
      <c r="G128" s="144"/>
      <c r="H128" s="144"/>
      <c r="I128" s="144"/>
      <c r="J128" s="144"/>
      <c r="K128" s="144" t="str">
        <f t="shared" si="3"/>
        <v/>
      </c>
      <c r="L128" s="220"/>
      <c r="M128" s="220"/>
      <c r="N128" s="220" t="str">
        <f t="shared" si="4"/>
        <v/>
      </c>
      <c r="O128" s="140"/>
    </row>
    <row r="129" spans="1:15" x14ac:dyDescent="0.25">
      <c r="A129" s="140"/>
      <c r="B129" s="141"/>
      <c r="C129" s="142"/>
      <c r="D129" s="144"/>
      <c r="E129" s="144"/>
      <c r="F129" s="144"/>
      <c r="G129" s="144"/>
      <c r="H129" s="144"/>
      <c r="I129" s="144"/>
      <c r="J129" s="144"/>
      <c r="K129" s="144" t="str">
        <f t="shared" si="3"/>
        <v/>
      </c>
      <c r="L129" s="220"/>
      <c r="M129" s="220"/>
      <c r="N129" s="220" t="str">
        <f t="shared" si="4"/>
        <v/>
      </c>
      <c r="O129" s="140"/>
    </row>
    <row r="130" spans="1:15" x14ac:dyDescent="0.25">
      <c r="A130" s="140"/>
      <c r="B130" s="141"/>
      <c r="C130" s="142"/>
      <c r="D130" s="144"/>
      <c r="E130" s="144"/>
      <c r="F130" s="144"/>
      <c r="G130" s="144"/>
      <c r="H130" s="144"/>
      <c r="I130" s="144"/>
      <c r="J130" s="144"/>
      <c r="K130" s="144" t="str">
        <f t="shared" si="3"/>
        <v/>
      </c>
      <c r="L130" s="220"/>
      <c r="M130" s="220"/>
      <c r="N130" s="220" t="str">
        <f t="shared" si="4"/>
        <v/>
      </c>
      <c r="O130" s="140"/>
    </row>
    <row r="131" spans="1:15" x14ac:dyDescent="0.25">
      <c r="A131" s="140"/>
      <c r="B131" s="141"/>
      <c r="C131" s="142"/>
      <c r="D131" s="144"/>
      <c r="E131" s="144"/>
      <c r="F131" s="144"/>
      <c r="G131" s="144"/>
      <c r="H131" s="144"/>
      <c r="I131" s="144"/>
      <c r="J131" s="144"/>
      <c r="K131" s="144" t="str">
        <f t="shared" si="3"/>
        <v/>
      </c>
      <c r="L131" s="220"/>
      <c r="M131" s="220"/>
      <c r="N131" s="220" t="str">
        <f t="shared" si="4"/>
        <v/>
      </c>
      <c r="O131" s="140"/>
    </row>
    <row r="132" spans="1:15" x14ac:dyDescent="0.25">
      <c r="A132" s="140"/>
      <c r="B132" s="141"/>
      <c r="C132" s="142"/>
      <c r="D132" s="144"/>
      <c r="E132" s="144"/>
      <c r="F132" s="144"/>
      <c r="G132" s="144"/>
      <c r="H132" s="144"/>
      <c r="I132" s="144"/>
      <c r="J132" s="144"/>
      <c r="K132" s="144" t="str">
        <f t="shared" si="3"/>
        <v/>
      </c>
      <c r="L132" s="220"/>
      <c r="M132" s="220"/>
      <c r="N132" s="220" t="str">
        <f t="shared" si="4"/>
        <v/>
      </c>
      <c r="O132" s="140"/>
    </row>
    <row r="133" spans="1:15" x14ac:dyDescent="0.25">
      <c r="A133" s="140"/>
      <c r="B133" s="141"/>
      <c r="C133" s="142"/>
      <c r="D133" s="144"/>
      <c r="E133" s="144"/>
      <c r="F133" s="144"/>
      <c r="G133" s="144"/>
      <c r="H133" s="144"/>
      <c r="I133" s="144"/>
      <c r="J133" s="144"/>
      <c r="K133" s="144" t="str">
        <f t="shared" si="3"/>
        <v/>
      </c>
      <c r="L133" s="220"/>
      <c r="M133" s="220"/>
      <c r="N133" s="220" t="str">
        <f t="shared" si="4"/>
        <v/>
      </c>
      <c r="O133" s="140"/>
    </row>
    <row r="134" spans="1:15" x14ac:dyDescent="0.25">
      <c r="A134" s="140"/>
      <c r="B134" s="141"/>
      <c r="C134" s="142"/>
      <c r="D134" s="144"/>
      <c r="E134" s="144"/>
      <c r="F134" s="144"/>
      <c r="G134" s="144"/>
      <c r="H134" s="144"/>
      <c r="I134" s="144"/>
      <c r="J134" s="144"/>
      <c r="K134" s="144" t="str">
        <f t="shared" ref="K134:K197" si="5">IF(D134+J134=0,"",D134+J134)</f>
        <v/>
      </c>
      <c r="L134" s="220"/>
      <c r="M134" s="220"/>
      <c r="N134" s="220" t="str">
        <f t="shared" ref="N134:N197" si="6">IF(AND(L134=0,M134=0),"",L134-M134)</f>
        <v/>
      </c>
      <c r="O134" s="140"/>
    </row>
    <row r="135" spans="1:15" x14ac:dyDescent="0.25">
      <c r="A135" s="140"/>
      <c r="B135" s="141"/>
      <c r="C135" s="142"/>
      <c r="D135" s="144"/>
      <c r="E135" s="144"/>
      <c r="F135" s="144"/>
      <c r="G135" s="144"/>
      <c r="H135" s="144"/>
      <c r="I135" s="144"/>
      <c r="J135" s="144"/>
      <c r="K135" s="144" t="str">
        <f t="shared" si="5"/>
        <v/>
      </c>
      <c r="L135" s="220"/>
      <c r="M135" s="220"/>
      <c r="N135" s="220" t="str">
        <f t="shared" si="6"/>
        <v/>
      </c>
      <c r="O135" s="140"/>
    </row>
    <row r="136" spans="1:15" x14ac:dyDescent="0.25">
      <c r="A136" s="140"/>
      <c r="B136" s="141"/>
      <c r="C136" s="142"/>
      <c r="D136" s="144"/>
      <c r="E136" s="144"/>
      <c r="F136" s="144"/>
      <c r="G136" s="144"/>
      <c r="H136" s="144"/>
      <c r="I136" s="144"/>
      <c r="J136" s="144"/>
      <c r="K136" s="144" t="str">
        <f t="shared" si="5"/>
        <v/>
      </c>
      <c r="L136" s="220"/>
      <c r="M136" s="220"/>
      <c r="N136" s="220" t="str">
        <f t="shared" si="6"/>
        <v/>
      </c>
      <c r="O136" s="140"/>
    </row>
    <row r="137" spans="1:15" x14ac:dyDescent="0.25">
      <c r="A137" s="140"/>
      <c r="B137" s="141"/>
      <c r="C137" s="142"/>
      <c r="D137" s="144"/>
      <c r="E137" s="144"/>
      <c r="F137" s="144"/>
      <c r="G137" s="144"/>
      <c r="H137" s="144"/>
      <c r="I137" s="144"/>
      <c r="J137" s="144"/>
      <c r="K137" s="144" t="str">
        <f t="shared" si="5"/>
        <v/>
      </c>
      <c r="L137" s="220"/>
      <c r="M137" s="220"/>
      <c r="N137" s="220" t="str">
        <f t="shared" si="6"/>
        <v/>
      </c>
      <c r="O137" s="140"/>
    </row>
    <row r="138" spans="1:15" x14ac:dyDescent="0.25">
      <c r="A138" s="140"/>
      <c r="B138" s="141"/>
      <c r="C138" s="142"/>
      <c r="D138" s="144"/>
      <c r="E138" s="144"/>
      <c r="F138" s="144"/>
      <c r="G138" s="144"/>
      <c r="H138" s="144"/>
      <c r="I138" s="144"/>
      <c r="J138" s="144"/>
      <c r="K138" s="144" t="str">
        <f t="shared" si="5"/>
        <v/>
      </c>
      <c r="L138" s="220"/>
      <c r="M138" s="220"/>
      <c r="N138" s="220" t="str">
        <f t="shared" si="6"/>
        <v/>
      </c>
      <c r="O138" s="140"/>
    </row>
    <row r="139" spans="1:15" x14ac:dyDescent="0.25">
      <c r="A139" s="140"/>
      <c r="B139" s="141"/>
      <c r="C139" s="142"/>
      <c r="D139" s="144"/>
      <c r="E139" s="144"/>
      <c r="F139" s="144"/>
      <c r="G139" s="144"/>
      <c r="H139" s="144"/>
      <c r="I139" s="144"/>
      <c r="J139" s="144"/>
      <c r="K139" s="144" t="str">
        <f t="shared" si="5"/>
        <v/>
      </c>
      <c r="L139" s="220"/>
      <c r="M139" s="220"/>
      <c r="N139" s="220" t="str">
        <f t="shared" si="6"/>
        <v/>
      </c>
      <c r="O139" s="140"/>
    </row>
    <row r="140" spans="1:15" x14ac:dyDescent="0.25">
      <c r="A140" s="140"/>
      <c r="B140" s="141"/>
      <c r="C140" s="142"/>
      <c r="D140" s="144"/>
      <c r="E140" s="144"/>
      <c r="F140" s="144"/>
      <c r="G140" s="144"/>
      <c r="H140" s="144"/>
      <c r="I140" s="144"/>
      <c r="J140" s="144"/>
      <c r="K140" s="144" t="str">
        <f t="shared" si="5"/>
        <v/>
      </c>
      <c r="L140" s="220"/>
      <c r="M140" s="220"/>
      <c r="N140" s="220" t="str">
        <f t="shared" si="6"/>
        <v/>
      </c>
      <c r="O140" s="140"/>
    </row>
    <row r="141" spans="1:15" x14ac:dyDescent="0.25">
      <c r="A141" s="140"/>
      <c r="B141" s="141"/>
      <c r="C141" s="142"/>
      <c r="D141" s="144"/>
      <c r="E141" s="144"/>
      <c r="F141" s="144"/>
      <c r="G141" s="144"/>
      <c r="H141" s="144"/>
      <c r="I141" s="144"/>
      <c r="J141" s="144"/>
      <c r="K141" s="144" t="str">
        <f t="shared" si="5"/>
        <v/>
      </c>
      <c r="L141" s="220"/>
      <c r="M141" s="220"/>
      <c r="N141" s="220" t="str">
        <f t="shared" si="6"/>
        <v/>
      </c>
      <c r="O141" s="140"/>
    </row>
    <row r="142" spans="1:15" x14ac:dyDescent="0.25">
      <c r="A142" s="140"/>
      <c r="B142" s="141"/>
      <c r="C142" s="142"/>
      <c r="D142" s="144"/>
      <c r="E142" s="144"/>
      <c r="F142" s="144"/>
      <c r="G142" s="144"/>
      <c r="H142" s="144"/>
      <c r="I142" s="144"/>
      <c r="J142" s="144"/>
      <c r="K142" s="144" t="str">
        <f t="shared" si="5"/>
        <v/>
      </c>
      <c r="L142" s="220"/>
      <c r="M142" s="220"/>
      <c r="N142" s="220" t="str">
        <f t="shared" si="6"/>
        <v/>
      </c>
      <c r="O142" s="140"/>
    </row>
    <row r="143" spans="1:15" x14ac:dyDescent="0.25">
      <c r="A143" s="140"/>
      <c r="B143" s="141"/>
      <c r="C143" s="142"/>
      <c r="D143" s="144"/>
      <c r="E143" s="144"/>
      <c r="F143" s="144"/>
      <c r="G143" s="144"/>
      <c r="H143" s="144"/>
      <c r="I143" s="144"/>
      <c r="J143" s="144"/>
      <c r="K143" s="144" t="str">
        <f t="shared" si="5"/>
        <v/>
      </c>
      <c r="L143" s="220"/>
      <c r="M143" s="220"/>
      <c r="N143" s="220" t="str">
        <f t="shared" si="6"/>
        <v/>
      </c>
      <c r="O143" s="140"/>
    </row>
    <row r="144" spans="1:15" x14ac:dyDescent="0.25">
      <c r="A144" s="140"/>
      <c r="B144" s="141"/>
      <c r="C144" s="142"/>
      <c r="D144" s="144"/>
      <c r="E144" s="144"/>
      <c r="F144" s="144"/>
      <c r="G144" s="144"/>
      <c r="H144" s="144"/>
      <c r="I144" s="144"/>
      <c r="J144" s="144"/>
      <c r="K144" s="144" t="str">
        <f t="shared" si="5"/>
        <v/>
      </c>
      <c r="L144" s="220"/>
      <c r="M144" s="220"/>
      <c r="N144" s="220" t="str">
        <f t="shared" si="6"/>
        <v/>
      </c>
      <c r="O144" s="140"/>
    </row>
    <row r="145" spans="1:15" x14ac:dyDescent="0.25">
      <c r="A145" s="140"/>
      <c r="B145" s="141"/>
      <c r="C145" s="142"/>
      <c r="D145" s="144"/>
      <c r="E145" s="144"/>
      <c r="F145" s="144"/>
      <c r="G145" s="144"/>
      <c r="H145" s="144"/>
      <c r="I145" s="144"/>
      <c r="J145" s="144"/>
      <c r="K145" s="144" t="str">
        <f t="shared" si="5"/>
        <v/>
      </c>
      <c r="L145" s="220"/>
      <c r="M145" s="220"/>
      <c r="N145" s="220" t="str">
        <f t="shared" si="6"/>
        <v/>
      </c>
      <c r="O145" s="140"/>
    </row>
    <row r="146" spans="1:15" x14ac:dyDescent="0.25">
      <c r="A146" s="140"/>
      <c r="B146" s="141"/>
      <c r="C146" s="142"/>
      <c r="D146" s="144"/>
      <c r="E146" s="144"/>
      <c r="F146" s="144"/>
      <c r="G146" s="144"/>
      <c r="H146" s="144"/>
      <c r="I146" s="144"/>
      <c r="J146" s="144"/>
      <c r="K146" s="144" t="str">
        <f t="shared" si="5"/>
        <v/>
      </c>
      <c r="L146" s="220"/>
      <c r="M146" s="220"/>
      <c r="N146" s="220" t="str">
        <f t="shared" si="6"/>
        <v/>
      </c>
      <c r="O146" s="140"/>
    </row>
    <row r="147" spans="1:15" x14ac:dyDescent="0.25">
      <c r="A147" s="140"/>
      <c r="B147" s="141"/>
      <c r="C147" s="142"/>
      <c r="D147" s="144"/>
      <c r="E147" s="144"/>
      <c r="F147" s="144"/>
      <c r="G147" s="144"/>
      <c r="H147" s="144"/>
      <c r="I147" s="144"/>
      <c r="J147" s="144"/>
      <c r="K147" s="144" t="str">
        <f t="shared" si="5"/>
        <v/>
      </c>
      <c r="L147" s="220"/>
      <c r="M147" s="220"/>
      <c r="N147" s="220" t="str">
        <f t="shared" si="6"/>
        <v/>
      </c>
      <c r="O147" s="140"/>
    </row>
    <row r="148" spans="1:15" x14ac:dyDescent="0.25">
      <c r="A148" s="140"/>
      <c r="B148" s="141"/>
      <c r="C148" s="142"/>
      <c r="D148" s="144"/>
      <c r="E148" s="144"/>
      <c r="F148" s="144"/>
      <c r="G148" s="144"/>
      <c r="H148" s="144"/>
      <c r="I148" s="144"/>
      <c r="J148" s="144"/>
      <c r="K148" s="144" t="str">
        <f t="shared" si="5"/>
        <v/>
      </c>
      <c r="L148" s="220"/>
      <c r="M148" s="220"/>
      <c r="N148" s="220" t="str">
        <f t="shared" si="6"/>
        <v/>
      </c>
      <c r="O148" s="140"/>
    </row>
    <row r="149" spans="1:15" x14ac:dyDescent="0.25">
      <c r="A149" s="140"/>
      <c r="B149" s="141"/>
      <c r="C149" s="142"/>
      <c r="D149" s="144"/>
      <c r="E149" s="144"/>
      <c r="F149" s="144"/>
      <c r="G149" s="144"/>
      <c r="H149" s="144"/>
      <c r="I149" s="144"/>
      <c r="J149" s="144"/>
      <c r="K149" s="144" t="str">
        <f t="shared" si="5"/>
        <v/>
      </c>
      <c r="L149" s="220"/>
      <c r="M149" s="220"/>
      <c r="N149" s="220" t="str">
        <f t="shared" si="6"/>
        <v/>
      </c>
      <c r="O149" s="140"/>
    </row>
    <row r="150" spans="1:15" x14ac:dyDescent="0.25">
      <c r="A150" s="140"/>
      <c r="B150" s="141"/>
      <c r="C150" s="142"/>
      <c r="D150" s="144"/>
      <c r="E150" s="144"/>
      <c r="F150" s="144"/>
      <c r="G150" s="144"/>
      <c r="H150" s="144"/>
      <c r="I150" s="144"/>
      <c r="J150" s="144"/>
      <c r="K150" s="144" t="str">
        <f t="shared" si="5"/>
        <v/>
      </c>
      <c r="L150" s="220"/>
      <c r="M150" s="220"/>
      <c r="N150" s="220" t="str">
        <f t="shared" si="6"/>
        <v/>
      </c>
      <c r="O150" s="140"/>
    </row>
    <row r="151" spans="1:15" x14ac:dyDescent="0.25">
      <c r="A151" s="140"/>
      <c r="B151" s="141"/>
      <c r="C151" s="142"/>
      <c r="D151" s="144"/>
      <c r="E151" s="144"/>
      <c r="F151" s="144"/>
      <c r="G151" s="144"/>
      <c r="H151" s="144"/>
      <c r="I151" s="144"/>
      <c r="J151" s="144"/>
      <c r="K151" s="144" t="str">
        <f t="shared" si="5"/>
        <v/>
      </c>
      <c r="L151" s="220"/>
      <c r="M151" s="220"/>
      <c r="N151" s="220" t="str">
        <f t="shared" si="6"/>
        <v/>
      </c>
      <c r="O151" s="140"/>
    </row>
    <row r="152" spans="1:15" x14ac:dyDescent="0.25">
      <c r="A152" s="140"/>
      <c r="B152" s="141"/>
      <c r="C152" s="142"/>
      <c r="D152" s="144"/>
      <c r="E152" s="144"/>
      <c r="F152" s="144"/>
      <c r="G152" s="144"/>
      <c r="H152" s="144"/>
      <c r="I152" s="144"/>
      <c r="J152" s="144"/>
      <c r="K152" s="144" t="str">
        <f t="shared" si="5"/>
        <v/>
      </c>
      <c r="L152" s="220"/>
      <c r="M152" s="220"/>
      <c r="N152" s="220" t="str">
        <f t="shared" si="6"/>
        <v/>
      </c>
      <c r="O152" s="140"/>
    </row>
    <row r="153" spans="1:15" x14ac:dyDescent="0.25">
      <c r="A153" s="140"/>
      <c r="B153" s="141"/>
      <c r="C153" s="142"/>
      <c r="D153" s="144"/>
      <c r="E153" s="144"/>
      <c r="F153" s="144"/>
      <c r="G153" s="144"/>
      <c r="H153" s="144"/>
      <c r="I153" s="144"/>
      <c r="J153" s="144"/>
      <c r="K153" s="144" t="str">
        <f t="shared" si="5"/>
        <v/>
      </c>
      <c r="L153" s="220"/>
      <c r="M153" s="220"/>
      <c r="N153" s="220" t="str">
        <f t="shared" si="6"/>
        <v/>
      </c>
      <c r="O153" s="140"/>
    </row>
    <row r="154" spans="1:15" x14ac:dyDescent="0.25">
      <c r="A154" s="140"/>
      <c r="B154" s="141"/>
      <c r="C154" s="142"/>
      <c r="D154" s="144"/>
      <c r="E154" s="144"/>
      <c r="F154" s="144"/>
      <c r="G154" s="144"/>
      <c r="H154" s="144"/>
      <c r="I154" s="144"/>
      <c r="J154" s="144"/>
      <c r="K154" s="144" t="str">
        <f t="shared" si="5"/>
        <v/>
      </c>
      <c r="L154" s="220"/>
      <c r="M154" s="220"/>
      <c r="N154" s="220" t="str">
        <f t="shared" si="6"/>
        <v/>
      </c>
      <c r="O154" s="140"/>
    </row>
    <row r="155" spans="1:15" x14ac:dyDescent="0.25">
      <c r="A155" s="140"/>
      <c r="B155" s="141"/>
      <c r="C155" s="142"/>
      <c r="D155" s="144"/>
      <c r="E155" s="144"/>
      <c r="F155" s="144"/>
      <c r="G155" s="144"/>
      <c r="H155" s="144"/>
      <c r="I155" s="144"/>
      <c r="J155" s="144"/>
      <c r="K155" s="144" t="str">
        <f t="shared" si="5"/>
        <v/>
      </c>
      <c r="L155" s="220"/>
      <c r="M155" s="220"/>
      <c r="N155" s="220" t="str">
        <f t="shared" si="6"/>
        <v/>
      </c>
      <c r="O155" s="140"/>
    </row>
    <row r="156" spans="1:15" x14ac:dyDescent="0.25">
      <c r="A156" s="140"/>
      <c r="B156" s="141"/>
      <c r="C156" s="142"/>
      <c r="D156" s="144"/>
      <c r="E156" s="144"/>
      <c r="F156" s="144"/>
      <c r="G156" s="144"/>
      <c r="H156" s="144"/>
      <c r="I156" s="144"/>
      <c r="J156" s="144"/>
      <c r="K156" s="144" t="str">
        <f t="shared" si="5"/>
        <v/>
      </c>
      <c r="L156" s="220"/>
      <c r="M156" s="220"/>
      <c r="N156" s="220" t="str">
        <f t="shared" si="6"/>
        <v/>
      </c>
      <c r="O156" s="140"/>
    </row>
    <row r="157" spans="1:15" x14ac:dyDescent="0.25">
      <c r="A157" s="140"/>
      <c r="B157" s="141"/>
      <c r="C157" s="142"/>
      <c r="D157" s="144"/>
      <c r="E157" s="144"/>
      <c r="F157" s="144"/>
      <c r="G157" s="144"/>
      <c r="H157" s="144"/>
      <c r="I157" s="144"/>
      <c r="J157" s="144"/>
      <c r="K157" s="144" t="str">
        <f t="shared" si="5"/>
        <v/>
      </c>
      <c r="L157" s="220"/>
      <c r="M157" s="220"/>
      <c r="N157" s="220" t="str">
        <f t="shared" si="6"/>
        <v/>
      </c>
      <c r="O157" s="140"/>
    </row>
    <row r="158" spans="1:15" x14ac:dyDescent="0.25">
      <c r="A158" s="140"/>
      <c r="B158" s="141"/>
      <c r="C158" s="142"/>
      <c r="D158" s="144"/>
      <c r="E158" s="144"/>
      <c r="F158" s="144"/>
      <c r="G158" s="144"/>
      <c r="H158" s="144"/>
      <c r="I158" s="144"/>
      <c r="J158" s="144"/>
      <c r="K158" s="144" t="str">
        <f t="shared" si="5"/>
        <v/>
      </c>
      <c r="L158" s="220"/>
      <c r="M158" s="220"/>
      <c r="N158" s="220" t="str">
        <f t="shared" si="6"/>
        <v/>
      </c>
      <c r="O158" s="140"/>
    </row>
    <row r="159" spans="1:15" x14ac:dyDescent="0.25">
      <c r="A159" s="140"/>
      <c r="B159" s="141"/>
      <c r="C159" s="142"/>
      <c r="D159" s="144"/>
      <c r="E159" s="144"/>
      <c r="F159" s="144"/>
      <c r="G159" s="144"/>
      <c r="H159" s="144"/>
      <c r="I159" s="144"/>
      <c r="J159" s="144"/>
      <c r="K159" s="144" t="str">
        <f t="shared" si="5"/>
        <v/>
      </c>
      <c r="L159" s="220"/>
      <c r="M159" s="220"/>
      <c r="N159" s="220" t="str">
        <f t="shared" si="6"/>
        <v/>
      </c>
      <c r="O159" s="140"/>
    </row>
    <row r="160" spans="1:15" x14ac:dyDescent="0.25">
      <c r="A160" s="140"/>
      <c r="B160" s="141"/>
      <c r="C160" s="142"/>
      <c r="D160" s="144"/>
      <c r="E160" s="144"/>
      <c r="F160" s="144"/>
      <c r="G160" s="144"/>
      <c r="H160" s="144"/>
      <c r="I160" s="144"/>
      <c r="J160" s="144"/>
      <c r="K160" s="144" t="str">
        <f t="shared" si="5"/>
        <v/>
      </c>
      <c r="L160" s="220"/>
      <c r="M160" s="220"/>
      <c r="N160" s="220" t="str">
        <f t="shared" si="6"/>
        <v/>
      </c>
      <c r="O160" s="140"/>
    </row>
    <row r="161" spans="1:15" x14ac:dyDescent="0.25">
      <c r="A161" s="140"/>
      <c r="B161" s="141"/>
      <c r="C161" s="142"/>
      <c r="D161" s="144"/>
      <c r="E161" s="144"/>
      <c r="F161" s="144"/>
      <c r="G161" s="144"/>
      <c r="H161" s="144"/>
      <c r="I161" s="144"/>
      <c r="J161" s="144"/>
      <c r="K161" s="144" t="str">
        <f t="shared" si="5"/>
        <v/>
      </c>
      <c r="L161" s="220"/>
      <c r="M161" s="220"/>
      <c r="N161" s="220" t="str">
        <f t="shared" si="6"/>
        <v/>
      </c>
      <c r="O161" s="140"/>
    </row>
    <row r="162" spans="1:15" x14ac:dyDescent="0.25">
      <c r="A162" s="140"/>
      <c r="B162" s="141"/>
      <c r="C162" s="142"/>
      <c r="D162" s="144"/>
      <c r="E162" s="144"/>
      <c r="F162" s="144"/>
      <c r="G162" s="144"/>
      <c r="H162" s="144"/>
      <c r="I162" s="144"/>
      <c r="J162" s="144"/>
      <c r="K162" s="144" t="str">
        <f t="shared" si="5"/>
        <v/>
      </c>
      <c r="L162" s="220"/>
      <c r="M162" s="220"/>
      <c r="N162" s="220" t="str">
        <f t="shared" si="6"/>
        <v/>
      </c>
      <c r="O162" s="140"/>
    </row>
    <row r="163" spans="1:15" x14ac:dyDescent="0.25">
      <c r="A163" s="140"/>
      <c r="B163" s="141"/>
      <c r="C163" s="142"/>
      <c r="D163" s="144"/>
      <c r="E163" s="144"/>
      <c r="F163" s="144"/>
      <c r="G163" s="144"/>
      <c r="H163" s="144"/>
      <c r="I163" s="144"/>
      <c r="J163" s="144"/>
      <c r="K163" s="144" t="str">
        <f t="shared" si="5"/>
        <v/>
      </c>
      <c r="L163" s="220"/>
      <c r="M163" s="220"/>
      <c r="N163" s="220" t="str">
        <f t="shared" si="6"/>
        <v/>
      </c>
      <c r="O163" s="140"/>
    </row>
    <row r="164" spans="1:15" x14ac:dyDescent="0.25">
      <c r="A164" s="140"/>
      <c r="B164" s="141"/>
      <c r="C164" s="142"/>
      <c r="D164" s="144"/>
      <c r="E164" s="144"/>
      <c r="F164" s="144"/>
      <c r="G164" s="144"/>
      <c r="H164" s="144"/>
      <c r="I164" s="144"/>
      <c r="J164" s="144"/>
      <c r="K164" s="144" t="str">
        <f t="shared" si="5"/>
        <v/>
      </c>
      <c r="L164" s="220"/>
      <c r="M164" s="220"/>
      <c r="N164" s="220" t="str">
        <f t="shared" si="6"/>
        <v/>
      </c>
      <c r="O164" s="140"/>
    </row>
    <row r="165" spans="1:15" x14ac:dyDescent="0.25">
      <c r="A165" s="140"/>
      <c r="B165" s="141"/>
      <c r="C165" s="142"/>
      <c r="D165" s="144"/>
      <c r="E165" s="144"/>
      <c r="F165" s="144"/>
      <c r="G165" s="144"/>
      <c r="H165" s="144"/>
      <c r="I165" s="144"/>
      <c r="J165" s="144"/>
      <c r="K165" s="144" t="str">
        <f t="shared" si="5"/>
        <v/>
      </c>
      <c r="L165" s="220"/>
      <c r="M165" s="220"/>
      <c r="N165" s="220" t="str">
        <f t="shared" si="6"/>
        <v/>
      </c>
      <c r="O165" s="140"/>
    </row>
    <row r="166" spans="1:15" x14ac:dyDescent="0.25">
      <c r="A166" s="140"/>
      <c r="B166" s="141"/>
      <c r="C166" s="142"/>
      <c r="D166" s="144"/>
      <c r="E166" s="144"/>
      <c r="F166" s="144"/>
      <c r="G166" s="144"/>
      <c r="H166" s="144"/>
      <c r="I166" s="144"/>
      <c r="J166" s="144"/>
      <c r="K166" s="144" t="str">
        <f t="shared" si="5"/>
        <v/>
      </c>
      <c r="L166" s="220"/>
      <c r="M166" s="220"/>
      <c r="N166" s="220" t="str">
        <f t="shared" si="6"/>
        <v/>
      </c>
      <c r="O166" s="140"/>
    </row>
    <row r="167" spans="1:15" x14ac:dyDescent="0.25">
      <c r="A167" s="140"/>
      <c r="B167" s="141"/>
      <c r="C167" s="142"/>
      <c r="D167" s="144"/>
      <c r="E167" s="144"/>
      <c r="F167" s="144"/>
      <c r="G167" s="144"/>
      <c r="H167" s="144"/>
      <c r="I167" s="144"/>
      <c r="J167" s="144"/>
      <c r="K167" s="144" t="str">
        <f t="shared" si="5"/>
        <v/>
      </c>
      <c r="L167" s="220"/>
      <c r="M167" s="220"/>
      <c r="N167" s="220" t="str">
        <f t="shared" si="6"/>
        <v/>
      </c>
      <c r="O167" s="140"/>
    </row>
    <row r="168" spans="1:15" x14ac:dyDescent="0.25">
      <c r="A168" s="140"/>
      <c r="B168" s="141"/>
      <c r="C168" s="142"/>
      <c r="D168" s="144"/>
      <c r="E168" s="144"/>
      <c r="F168" s="144"/>
      <c r="G168" s="144"/>
      <c r="H168" s="144"/>
      <c r="I168" s="144"/>
      <c r="J168" s="144"/>
      <c r="K168" s="144" t="str">
        <f t="shared" si="5"/>
        <v/>
      </c>
      <c r="L168" s="220"/>
      <c r="M168" s="220"/>
      <c r="N168" s="220" t="str">
        <f t="shared" si="6"/>
        <v/>
      </c>
      <c r="O168" s="140"/>
    </row>
    <row r="169" spans="1:15" x14ac:dyDescent="0.25">
      <c r="A169" s="140"/>
      <c r="B169" s="141"/>
      <c r="C169" s="142"/>
      <c r="D169" s="144"/>
      <c r="E169" s="144"/>
      <c r="F169" s="144"/>
      <c r="G169" s="144"/>
      <c r="H169" s="144"/>
      <c r="I169" s="144"/>
      <c r="J169" s="144"/>
      <c r="K169" s="144" t="str">
        <f t="shared" si="5"/>
        <v/>
      </c>
      <c r="L169" s="220"/>
      <c r="M169" s="220"/>
      <c r="N169" s="220" t="str">
        <f t="shared" si="6"/>
        <v/>
      </c>
      <c r="O169" s="140"/>
    </row>
    <row r="170" spans="1:15" x14ac:dyDescent="0.25">
      <c r="A170" s="140"/>
      <c r="B170" s="141"/>
      <c r="C170" s="142"/>
      <c r="D170" s="144"/>
      <c r="E170" s="144"/>
      <c r="F170" s="144"/>
      <c r="G170" s="144"/>
      <c r="H170" s="144"/>
      <c r="I170" s="144"/>
      <c r="J170" s="144"/>
      <c r="K170" s="144" t="str">
        <f t="shared" si="5"/>
        <v/>
      </c>
      <c r="L170" s="220"/>
      <c r="M170" s="220"/>
      <c r="N170" s="220" t="str">
        <f t="shared" si="6"/>
        <v/>
      </c>
      <c r="O170" s="140"/>
    </row>
    <row r="171" spans="1:15" x14ac:dyDescent="0.25">
      <c r="A171" s="140"/>
      <c r="B171" s="141"/>
      <c r="C171" s="142"/>
      <c r="D171" s="144"/>
      <c r="E171" s="144"/>
      <c r="F171" s="144"/>
      <c r="G171" s="144"/>
      <c r="H171" s="144"/>
      <c r="I171" s="144"/>
      <c r="J171" s="144"/>
      <c r="K171" s="144" t="str">
        <f t="shared" si="5"/>
        <v/>
      </c>
      <c r="L171" s="220"/>
      <c r="M171" s="220"/>
      <c r="N171" s="220" t="str">
        <f t="shared" si="6"/>
        <v/>
      </c>
      <c r="O171" s="140"/>
    </row>
    <row r="172" spans="1:15" x14ac:dyDescent="0.25">
      <c r="A172" s="140"/>
      <c r="B172" s="141"/>
      <c r="C172" s="142"/>
      <c r="D172" s="144"/>
      <c r="E172" s="144"/>
      <c r="F172" s="144"/>
      <c r="G172" s="144"/>
      <c r="H172" s="144"/>
      <c r="I172" s="144"/>
      <c r="J172" s="144"/>
      <c r="K172" s="144" t="str">
        <f t="shared" si="5"/>
        <v/>
      </c>
      <c r="L172" s="220"/>
      <c r="M172" s="220"/>
      <c r="N172" s="220" t="str">
        <f t="shared" si="6"/>
        <v/>
      </c>
      <c r="O172" s="140"/>
    </row>
    <row r="173" spans="1:15" x14ac:dyDescent="0.25">
      <c r="A173" s="140"/>
      <c r="B173" s="141"/>
      <c r="C173" s="142"/>
      <c r="D173" s="144"/>
      <c r="E173" s="144"/>
      <c r="F173" s="144"/>
      <c r="G173" s="144"/>
      <c r="H173" s="144"/>
      <c r="I173" s="144"/>
      <c r="J173" s="144"/>
      <c r="K173" s="144" t="str">
        <f t="shared" si="5"/>
        <v/>
      </c>
      <c r="L173" s="220"/>
      <c r="M173" s="220"/>
      <c r="N173" s="220" t="str">
        <f t="shared" si="6"/>
        <v/>
      </c>
      <c r="O173" s="140"/>
    </row>
    <row r="174" spans="1:15" x14ac:dyDescent="0.25">
      <c r="A174" s="140"/>
      <c r="B174" s="141"/>
      <c r="C174" s="142"/>
      <c r="D174" s="144"/>
      <c r="E174" s="144"/>
      <c r="F174" s="144"/>
      <c r="G174" s="144"/>
      <c r="H174" s="144"/>
      <c r="I174" s="144"/>
      <c r="J174" s="144"/>
      <c r="K174" s="144" t="str">
        <f t="shared" si="5"/>
        <v/>
      </c>
      <c r="L174" s="220"/>
      <c r="M174" s="220"/>
      <c r="N174" s="220" t="str">
        <f t="shared" si="6"/>
        <v/>
      </c>
      <c r="O174" s="140"/>
    </row>
    <row r="175" spans="1:15" x14ac:dyDescent="0.25">
      <c r="A175" s="140"/>
      <c r="B175" s="141"/>
      <c r="C175" s="142"/>
      <c r="D175" s="144"/>
      <c r="E175" s="144"/>
      <c r="F175" s="144"/>
      <c r="G175" s="144"/>
      <c r="H175" s="144"/>
      <c r="I175" s="144"/>
      <c r="J175" s="144"/>
      <c r="K175" s="144" t="str">
        <f t="shared" si="5"/>
        <v/>
      </c>
      <c r="L175" s="220"/>
      <c r="M175" s="220"/>
      <c r="N175" s="220" t="str">
        <f t="shared" si="6"/>
        <v/>
      </c>
      <c r="O175" s="140"/>
    </row>
    <row r="176" spans="1:15" x14ac:dyDescent="0.25">
      <c r="A176" s="140"/>
      <c r="B176" s="141"/>
      <c r="C176" s="142"/>
      <c r="D176" s="144"/>
      <c r="E176" s="144"/>
      <c r="F176" s="144"/>
      <c r="G176" s="144"/>
      <c r="H176" s="144"/>
      <c r="I176" s="144"/>
      <c r="J176" s="144"/>
      <c r="K176" s="144" t="str">
        <f t="shared" si="5"/>
        <v/>
      </c>
      <c r="L176" s="220"/>
      <c r="M176" s="220"/>
      <c r="N176" s="220" t="str">
        <f t="shared" si="6"/>
        <v/>
      </c>
      <c r="O176" s="140"/>
    </row>
    <row r="177" spans="1:15" x14ac:dyDescent="0.25">
      <c r="A177" s="140"/>
      <c r="B177" s="141"/>
      <c r="C177" s="142"/>
      <c r="D177" s="144"/>
      <c r="E177" s="144"/>
      <c r="F177" s="144"/>
      <c r="G177" s="144"/>
      <c r="H177" s="144"/>
      <c r="I177" s="144"/>
      <c r="J177" s="144"/>
      <c r="K177" s="144" t="str">
        <f t="shared" si="5"/>
        <v/>
      </c>
      <c r="L177" s="220"/>
      <c r="M177" s="220"/>
      <c r="N177" s="220" t="str">
        <f t="shared" si="6"/>
        <v/>
      </c>
      <c r="O177" s="140"/>
    </row>
    <row r="178" spans="1:15" x14ac:dyDescent="0.25">
      <c r="A178" s="140"/>
      <c r="B178" s="141"/>
      <c r="C178" s="142"/>
      <c r="D178" s="144"/>
      <c r="E178" s="144"/>
      <c r="F178" s="144"/>
      <c r="G178" s="144"/>
      <c r="H178" s="144"/>
      <c r="I178" s="144"/>
      <c r="J178" s="144"/>
      <c r="K178" s="144" t="str">
        <f t="shared" si="5"/>
        <v/>
      </c>
      <c r="L178" s="220"/>
      <c r="M178" s="220"/>
      <c r="N178" s="220" t="str">
        <f t="shared" si="6"/>
        <v/>
      </c>
      <c r="O178" s="140"/>
    </row>
    <row r="179" spans="1:15" x14ac:dyDescent="0.25">
      <c r="A179" s="140"/>
      <c r="B179" s="141"/>
      <c r="C179" s="142"/>
      <c r="D179" s="144"/>
      <c r="E179" s="144"/>
      <c r="F179" s="144"/>
      <c r="G179" s="144"/>
      <c r="H179" s="144"/>
      <c r="I179" s="144"/>
      <c r="J179" s="144"/>
      <c r="K179" s="144" t="str">
        <f t="shared" si="5"/>
        <v/>
      </c>
      <c r="L179" s="220"/>
      <c r="M179" s="220"/>
      <c r="N179" s="220" t="str">
        <f t="shared" si="6"/>
        <v/>
      </c>
      <c r="O179" s="140"/>
    </row>
    <row r="180" spans="1:15" x14ac:dyDescent="0.25">
      <c r="A180" s="140"/>
      <c r="B180" s="141"/>
      <c r="C180" s="142"/>
      <c r="D180" s="144"/>
      <c r="E180" s="144"/>
      <c r="F180" s="144"/>
      <c r="G180" s="144"/>
      <c r="H180" s="144"/>
      <c r="I180" s="144"/>
      <c r="J180" s="144"/>
      <c r="K180" s="144" t="str">
        <f t="shared" si="5"/>
        <v/>
      </c>
      <c r="L180" s="220"/>
      <c r="M180" s="220"/>
      <c r="N180" s="220" t="str">
        <f t="shared" si="6"/>
        <v/>
      </c>
      <c r="O180" s="140"/>
    </row>
    <row r="181" spans="1:15" x14ac:dyDescent="0.25">
      <c r="A181" s="140"/>
      <c r="B181" s="141"/>
      <c r="C181" s="142"/>
      <c r="D181" s="144"/>
      <c r="E181" s="144"/>
      <c r="F181" s="144"/>
      <c r="G181" s="144"/>
      <c r="H181" s="144"/>
      <c r="I181" s="144"/>
      <c r="J181" s="144"/>
      <c r="K181" s="144" t="str">
        <f t="shared" si="5"/>
        <v/>
      </c>
      <c r="L181" s="220"/>
      <c r="M181" s="220"/>
      <c r="N181" s="220" t="str">
        <f t="shared" si="6"/>
        <v/>
      </c>
      <c r="O181" s="140"/>
    </row>
    <row r="182" spans="1:15" x14ac:dyDescent="0.25">
      <c r="A182" s="140"/>
      <c r="B182" s="141"/>
      <c r="C182" s="142"/>
      <c r="D182" s="144"/>
      <c r="E182" s="144"/>
      <c r="F182" s="144"/>
      <c r="G182" s="144"/>
      <c r="H182" s="144"/>
      <c r="I182" s="144"/>
      <c r="J182" s="144"/>
      <c r="K182" s="144" t="str">
        <f t="shared" si="5"/>
        <v/>
      </c>
      <c r="L182" s="220"/>
      <c r="M182" s="220"/>
      <c r="N182" s="220" t="str">
        <f t="shared" si="6"/>
        <v/>
      </c>
      <c r="O182" s="140"/>
    </row>
    <row r="183" spans="1:15" x14ac:dyDescent="0.25">
      <c r="A183" s="140"/>
      <c r="B183" s="141"/>
      <c r="C183" s="142"/>
      <c r="D183" s="144"/>
      <c r="E183" s="144"/>
      <c r="F183" s="144"/>
      <c r="G183" s="144"/>
      <c r="H183" s="144"/>
      <c r="I183" s="144"/>
      <c r="J183" s="144"/>
      <c r="K183" s="144" t="str">
        <f t="shared" si="5"/>
        <v/>
      </c>
      <c r="L183" s="220"/>
      <c r="M183" s="220"/>
      <c r="N183" s="220" t="str">
        <f t="shared" si="6"/>
        <v/>
      </c>
      <c r="O183" s="140"/>
    </row>
    <row r="184" spans="1:15" x14ac:dyDescent="0.25">
      <c r="A184" s="140"/>
      <c r="B184" s="141"/>
      <c r="C184" s="142"/>
      <c r="D184" s="144"/>
      <c r="E184" s="144"/>
      <c r="F184" s="144"/>
      <c r="G184" s="144"/>
      <c r="H184" s="144"/>
      <c r="I184" s="144"/>
      <c r="J184" s="144"/>
      <c r="K184" s="144" t="str">
        <f t="shared" si="5"/>
        <v/>
      </c>
      <c r="L184" s="220"/>
      <c r="M184" s="220"/>
      <c r="N184" s="220" t="str">
        <f t="shared" si="6"/>
        <v/>
      </c>
      <c r="O184" s="140"/>
    </row>
    <row r="185" spans="1:15" x14ac:dyDescent="0.25">
      <c r="A185" s="140"/>
      <c r="B185" s="141"/>
      <c r="C185" s="142"/>
      <c r="D185" s="144"/>
      <c r="E185" s="144"/>
      <c r="F185" s="144"/>
      <c r="G185" s="144"/>
      <c r="H185" s="144"/>
      <c r="I185" s="144"/>
      <c r="J185" s="144"/>
      <c r="K185" s="144" t="str">
        <f t="shared" si="5"/>
        <v/>
      </c>
      <c r="L185" s="220"/>
      <c r="M185" s="220"/>
      <c r="N185" s="220" t="str">
        <f t="shared" si="6"/>
        <v/>
      </c>
      <c r="O185" s="140"/>
    </row>
    <row r="186" spans="1:15" x14ac:dyDescent="0.25">
      <c r="A186" s="140"/>
      <c r="B186" s="141"/>
      <c r="C186" s="142"/>
      <c r="D186" s="144"/>
      <c r="E186" s="144"/>
      <c r="F186" s="144"/>
      <c r="G186" s="144"/>
      <c r="H186" s="144"/>
      <c r="I186" s="144"/>
      <c r="J186" s="144"/>
      <c r="K186" s="144" t="str">
        <f t="shared" si="5"/>
        <v/>
      </c>
      <c r="L186" s="220"/>
      <c r="M186" s="220"/>
      <c r="N186" s="220" t="str">
        <f t="shared" si="6"/>
        <v/>
      </c>
      <c r="O186" s="140"/>
    </row>
    <row r="187" spans="1:15" x14ac:dyDescent="0.25">
      <c r="A187" s="140"/>
      <c r="B187" s="141"/>
      <c r="C187" s="142"/>
      <c r="D187" s="144"/>
      <c r="E187" s="144"/>
      <c r="F187" s="144"/>
      <c r="G187" s="144"/>
      <c r="H187" s="144"/>
      <c r="I187" s="144"/>
      <c r="J187" s="144"/>
      <c r="K187" s="144" t="str">
        <f t="shared" si="5"/>
        <v/>
      </c>
      <c r="L187" s="220"/>
      <c r="M187" s="220"/>
      <c r="N187" s="220" t="str">
        <f t="shared" si="6"/>
        <v/>
      </c>
      <c r="O187" s="140"/>
    </row>
    <row r="188" spans="1:15" x14ac:dyDescent="0.25">
      <c r="A188" s="140"/>
      <c r="B188" s="141"/>
      <c r="C188" s="142"/>
      <c r="D188" s="144"/>
      <c r="E188" s="144"/>
      <c r="F188" s="144"/>
      <c r="G188" s="144"/>
      <c r="H188" s="144"/>
      <c r="I188" s="144"/>
      <c r="J188" s="144"/>
      <c r="K188" s="144" t="str">
        <f t="shared" si="5"/>
        <v/>
      </c>
      <c r="L188" s="220"/>
      <c r="M188" s="220"/>
      <c r="N188" s="220" t="str">
        <f t="shared" si="6"/>
        <v/>
      </c>
      <c r="O188" s="140"/>
    </row>
    <row r="189" spans="1:15" x14ac:dyDescent="0.25">
      <c r="A189" s="140"/>
      <c r="B189" s="141"/>
      <c r="C189" s="142"/>
      <c r="D189" s="144"/>
      <c r="E189" s="144"/>
      <c r="F189" s="144"/>
      <c r="G189" s="144"/>
      <c r="H189" s="144"/>
      <c r="I189" s="144"/>
      <c r="J189" s="144"/>
      <c r="K189" s="144" t="str">
        <f t="shared" si="5"/>
        <v/>
      </c>
      <c r="L189" s="220"/>
      <c r="M189" s="220"/>
      <c r="N189" s="220" t="str">
        <f t="shared" si="6"/>
        <v/>
      </c>
      <c r="O189" s="140"/>
    </row>
    <row r="190" spans="1:15" x14ac:dyDescent="0.25">
      <c r="A190" s="140"/>
      <c r="B190" s="141"/>
      <c r="C190" s="142"/>
      <c r="D190" s="144"/>
      <c r="E190" s="144"/>
      <c r="F190" s="144"/>
      <c r="G190" s="144"/>
      <c r="H190" s="144"/>
      <c r="I190" s="144"/>
      <c r="J190" s="144"/>
      <c r="K190" s="144" t="str">
        <f t="shared" si="5"/>
        <v/>
      </c>
      <c r="L190" s="220"/>
      <c r="M190" s="220"/>
      <c r="N190" s="220" t="str">
        <f t="shared" si="6"/>
        <v/>
      </c>
      <c r="O190" s="140"/>
    </row>
    <row r="191" spans="1:15" x14ac:dyDescent="0.25">
      <c r="A191" s="140"/>
      <c r="B191" s="141"/>
      <c r="C191" s="142"/>
      <c r="D191" s="144"/>
      <c r="E191" s="144"/>
      <c r="F191" s="144"/>
      <c r="G191" s="144"/>
      <c r="H191" s="144"/>
      <c r="I191" s="144"/>
      <c r="J191" s="144"/>
      <c r="K191" s="144" t="str">
        <f t="shared" si="5"/>
        <v/>
      </c>
      <c r="L191" s="220"/>
      <c r="M191" s="220"/>
      <c r="N191" s="220" t="str">
        <f t="shared" si="6"/>
        <v/>
      </c>
      <c r="O191" s="140"/>
    </row>
    <row r="192" spans="1:15" x14ac:dyDescent="0.25">
      <c r="A192" s="140"/>
      <c r="B192" s="141"/>
      <c r="C192" s="142"/>
      <c r="D192" s="144"/>
      <c r="E192" s="144"/>
      <c r="F192" s="144"/>
      <c r="G192" s="144"/>
      <c r="H192" s="144"/>
      <c r="I192" s="144"/>
      <c r="J192" s="144"/>
      <c r="K192" s="144" t="str">
        <f t="shared" si="5"/>
        <v/>
      </c>
      <c r="L192" s="220"/>
      <c r="M192" s="220"/>
      <c r="N192" s="220" t="str">
        <f t="shared" si="6"/>
        <v/>
      </c>
      <c r="O192" s="140"/>
    </row>
    <row r="193" spans="1:15" x14ac:dyDescent="0.25">
      <c r="A193" s="140"/>
      <c r="B193" s="141"/>
      <c r="C193" s="142"/>
      <c r="D193" s="144"/>
      <c r="E193" s="144"/>
      <c r="F193" s="144"/>
      <c r="G193" s="144"/>
      <c r="H193" s="144"/>
      <c r="I193" s="144"/>
      <c r="J193" s="144"/>
      <c r="K193" s="144" t="str">
        <f t="shared" si="5"/>
        <v/>
      </c>
      <c r="L193" s="220"/>
      <c r="M193" s="220"/>
      <c r="N193" s="220" t="str">
        <f t="shared" si="6"/>
        <v/>
      </c>
      <c r="O193" s="140"/>
    </row>
    <row r="194" spans="1:15" x14ac:dyDescent="0.25">
      <c r="A194" s="140"/>
      <c r="B194" s="141"/>
      <c r="C194" s="142"/>
      <c r="D194" s="144"/>
      <c r="E194" s="144"/>
      <c r="F194" s="144"/>
      <c r="G194" s="144"/>
      <c r="H194" s="144"/>
      <c r="I194" s="144"/>
      <c r="J194" s="144"/>
      <c r="K194" s="144" t="str">
        <f t="shared" si="5"/>
        <v/>
      </c>
      <c r="L194" s="220"/>
      <c r="M194" s="220"/>
      <c r="N194" s="220" t="str">
        <f t="shared" si="6"/>
        <v/>
      </c>
      <c r="O194" s="140"/>
    </row>
    <row r="195" spans="1:15" x14ac:dyDescent="0.25">
      <c r="A195" s="140"/>
      <c r="B195" s="141"/>
      <c r="C195" s="142"/>
      <c r="D195" s="144"/>
      <c r="E195" s="144"/>
      <c r="F195" s="144"/>
      <c r="G195" s="144"/>
      <c r="H195" s="144"/>
      <c r="I195" s="144"/>
      <c r="J195" s="144"/>
      <c r="K195" s="144" t="str">
        <f t="shared" si="5"/>
        <v/>
      </c>
      <c r="L195" s="220"/>
      <c r="M195" s="220"/>
      <c r="N195" s="220" t="str">
        <f t="shared" si="6"/>
        <v/>
      </c>
      <c r="O195" s="140"/>
    </row>
    <row r="196" spans="1:15" x14ac:dyDescent="0.25">
      <c r="A196" s="140"/>
      <c r="B196" s="141"/>
      <c r="C196" s="142"/>
      <c r="D196" s="144"/>
      <c r="E196" s="144"/>
      <c r="F196" s="144"/>
      <c r="G196" s="144"/>
      <c r="H196" s="144"/>
      <c r="I196" s="144"/>
      <c r="J196" s="144"/>
      <c r="K196" s="144" t="str">
        <f t="shared" si="5"/>
        <v/>
      </c>
      <c r="L196" s="220"/>
      <c r="M196" s="220"/>
      <c r="N196" s="220" t="str">
        <f t="shared" si="6"/>
        <v/>
      </c>
      <c r="O196" s="140"/>
    </row>
    <row r="197" spans="1:15" x14ac:dyDescent="0.25">
      <c r="A197" s="140"/>
      <c r="B197" s="141"/>
      <c r="C197" s="142"/>
      <c r="D197" s="144"/>
      <c r="E197" s="144"/>
      <c r="F197" s="144"/>
      <c r="G197" s="144"/>
      <c r="H197" s="144"/>
      <c r="I197" s="144"/>
      <c r="J197" s="144"/>
      <c r="K197" s="144" t="str">
        <f t="shared" si="5"/>
        <v/>
      </c>
      <c r="L197" s="220"/>
      <c r="M197" s="220"/>
      <c r="N197" s="220" t="str">
        <f t="shared" si="6"/>
        <v/>
      </c>
      <c r="O197" s="140"/>
    </row>
    <row r="198" spans="1:15" x14ac:dyDescent="0.25">
      <c r="A198" s="140"/>
      <c r="B198" s="141"/>
      <c r="C198" s="142"/>
      <c r="D198" s="144"/>
      <c r="E198" s="144"/>
      <c r="F198" s="144"/>
      <c r="G198" s="144"/>
      <c r="H198" s="144"/>
      <c r="I198" s="144"/>
      <c r="J198" s="144"/>
      <c r="K198" s="144" t="str">
        <f t="shared" ref="K198:K261" si="7">IF(D198+J198=0,"",D198+J198)</f>
        <v/>
      </c>
      <c r="L198" s="220"/>
      <c r="M198" s="220"/>
      <c r="N198" s="220" t="str">
        <f t="shared" ref="N198:N261" si="8">IF(AND(L198=0,M198=0),"",L198-M198)</f>
        <v/>
      </c>
      <c r="O198" s="140"/>
    </row>
    <row r="199" spans="1:15" x14ac:dyDescent="0.25">
      <c r="A199" s="140"/>
      <c r="B199" s="141"/>
      <c r="C199" s="142"/>
      <c r="D199" s="144"/>
      <c r="E199" s="144"/>
      <c r="F199" s="144"/>
      <c r="G199" s="144"/>
      <c r="H199" s="144"/>
      <c r="I199" s="144"/>
      <c r="J199" s="144"/>
      <c r="K199" s="144" t="str">
        <f t="shared" si="7"/>
        <v/>
      </c>
      <c r="L199" s="220"/>
      <c r="M199" s="220"/>
      <c r="N199" s="220" t="str">
        <f t="shared" si="8"/>
        <v/>
      </c>
      <c r="O199" s="140"/>
    </row>
    <row r="200" spans="1:15" x14ac:dyDescent="0.25">
      <c r="A200" s="140"/>
      <c r="B200" s="141"/>
      <c r="C200" s="142"/>
      <c r="D200" s="144"/>
      <c r="E200" s="144"/>
      <c r="F200" s="144"/>
      <c r="G200" s="144"/>
      <c r="H200" s="144"/>
      <c r="I200" s="144"/>
      <c r="J200" s="144"/>
      <c r="K200" s="144" t="str">
        <f t="shared" si="7"/>
        <v/>
      </c>
      <c r="L200" s="220"/>
      <c r="M200" s="220"/>
      <c r="N200" s="220" t="str">
        <f t="shared" si="8"/>
        <v/>
      </c>
      <c r="O200" s="140"/>
    </row>
    <row r="201" spans="1:15" x14ac:dyDescent="0.25">
      <c r="A201" s="140"/>
      <c r="B201" s="141"/>
      <c r="C201" s="142"/>
      <c r="D201" s="144"/>
      <c r="E201" s="144"/>
      <c r="F201" s="144"/>
      <c r="G201" s="144"/>
      <c r="H201" s="144"/>
      <c r="I201" s="144"/>
      <c r="J201" s="144"/>
      <c r="K201" s="144" t="str">
        <f t="shared" si="7"/>
        <v/>
      </c>
      <c r="L201" s="220"/>
      <c r="M201" s="220"/>
      <c r="N201" s="220" t="str">
        <f t="shared" si="8"/>
        <v/>
      </c>
      <c r="O201" s="140"/>
    </row>
    <row r="202" spans="1:15" x14ac:dyDescent="0.25">
      <c r="A202" s="140"/>
      <c r="B202" s="141"/>
      <c r="C202" s="142"/>
      <c r="D202" s="144"/>
      <c r="E202" s="144"/>
      <c r="F202" s="144"/>
      <c r="G202" s="144"/>
      <c r="H202" s="144"/>
      <c r="I202" s="144"/>
      <c r="J202" s="144"/>
      <c r="K202" s="144" t="str">
        <f t="shared" si="7"/>
        <v/>
      </c>
      <c r="L202" s="220"/>
      <c r="M202" s="220"/>
      <c r="N202" s="220" t="str">
        <f t="shared" si="8"/>
        <v/>
      </c>
      <c r="O202" s="140"/>
    </row>
    <row r="203" spans="1:15" x14ac:dyDescent="0.25">
      <c r="A203" s="140"/>
      <c r="B203" s="141"/>
      <c r="C203" s="142"/>
      <c r="D203" s="144"/>
      <c r="E203" s="144"/>
      <c r="F203" s="144"/>
      <c r="G203" s="144"/>
      <c r="H203" s="144"/>
      <c r="I203" s="144"/>
      <c r="J203" s="144"/>
      <c r="K203" s="144" t="str">
        <f t="shared" si="7"/>
        <v/>
      </c>
      <c r="L203" s="220"/>
      <c r="M203" s="220"/>
      <c r="N203" s="220" t="str">
        <f t="shared" si="8"/>
        <v/>
      </c>
      <c r="O203" s="140"/>
    </row>
    <row r="204" spans="1:15" x14ac:dyDescent="0.25">
      <c r="A204" s="140"/>
      <c r="B204" s="141"/>
      <c r="C204" s="142"/>
      <c r="D204" s="144"/>
      <c r="E204" s="144"/>
      <c r="F204" s="144"/>
      <c r="G204" s="144"/>
      <c r="H204" s="144"/>
      <c r="I204" s="144"/>
      <c r="J204" s="144"/>
      <c r="K204" s="144" t="str">
        <f t="shared" si="7"/>
        <v/>
      </c>
      <c r="L204" s="220"/>
      <c r="M204" s="220"/>
      <c r="N204" s="220" t="str">
        <f t="shared" si="8"/>
        <v/>
      </c>
      <c r="O204" s="140"/>
    </row>
    <row r="205" spans="1:15" x14ac:dyDescent="0.25">
      <c r="A205" s="140"/>
      <c r="B205" s="141"/>
      <c r="C205" s="142"/>
      <c r="D205" s="144"/>
      <c r="E205" s="144"/>
      <c r="F205" s="144"/>
      <c r="G205" s="144"/>
      <c r="H205" s="144"/>
      <c r="I205" s="144"/>
      <c r="J205" s="144"/>
      <c r="K205" s="144" t="str">
        <f t="shared" si="7"/>
        <v/>
      </c>
      <c r="L205" s="220"/>
      <c r="M205" s="220"/>
      <c r="N205" s="220" t="str">
        <f t="shared" si="8"/>
        <v/>
      </c>
      <c r="O205" s="140"/>
    </row>
    <row r="206" spans="1:15" x14ac:dyDescent="0.25">
      <c r="A206" s="140"/>
      <c r="B206" s="141"/>
      <c r="C206" s="142"/>
      <c r="D206" s="144"/>
      <c r="E206" s="144"/>
      <c r="F206" s="144"/>
      <c r="G206" s="144"/>
      <c r="H206" s="144"/>
      <c r="I206" s="144"/>
      <c r="J206" s="144"/>
      <c r="K206" s="144" t="str">
        <f t="shared" si="7"/>
        <v/>
      </c>
      <c r="L206" s="220"/>
      <c r="M206" s="220"/>
      <c r="N206" s="220" t="str">
        <f t="shared" si="8"/>
        <v/>
      </c>
      <c r="O206" s="140"/>
    </row>
    <row r="207" spans="1:15" x14ac:dyDescent="0.25">
      <c r="A207" s="140"/>
      <c r="B207" s="141"/>
      <c r="C207" s="142"/>
      <c r="D207" s="144"/>
      <c r="E207" s="144"/>
      <c r="F207" s="144"/>
      <c r="G207" s="144"/>
      <c r="H207" s="144"/>
      <c r="I207" s="144"/>
      <c r="J207" s="144"/>
      <c r="K207" s="144" t="str">
        <f t="shared" si="7"/>
        <v/>
      </c>
      <c r="L207" s="220"/>
      <c r="M207" s="220"/>
      <c r="N207" s="220" t="str">
        <f t="shared" si="8"/>
        <v/>
      </c>
      <c r="O207" s="140"/>
    </row>
    <row r="208" spans="1:15" x14ac:dyDescent="0.25">
      <c r="A208" s="140"/>
      <c r="B208" s="141"/>
      <c r="C208" s="142"/>
      <c r="D208" s="144"/>
      <c r="E208" s="144"/>
      <c r="F208" s="144"/>
      <c r="G208" s="144"/>
      <c r="H208" s="144"/>
      <c r="I208" s="144"/>
      <c r="J208" s="144"/>
      <c r="K208" s="144" t="str">
        <f t="shared" si="7"/>
        <v/>
      </c>
      <c r="L208" s="220"/>
      <c r="M208" s="220"/>
      <c r="N208" s="220" t="str">
        <f t="shared" si="8"/>
        <v/>
      </c>
      <c r="O208" s="140"/>
    </row>
    <row r="209" spans="1:15" x14ac:dyDescent="0.25">
      <c r="A209" s="140"/>
      <c r="B209" s="141"/>
      <c r="C209" s="142"/>
      <c r="D209" s="144"/>
      <c r="E209" s="144"/>
      <c r="F209" s="144"/>
      <c r="G209" s="144"/>
      <c r="H209" s="144"/>
      <c r="I209" s="144"/>
      <c r="J209" s="144"/>
      <c r="K209" s="144" t="str">
        <f t="shared" si="7"/>
        <v/>
      </c>
      <c r="L209" s="220"/>
      <c r="M209" s="220"/>
      <c r="N209" s="220" t="str">
        <f t="shared" si="8"/>
        <v/>
      </c>
      <c r="O209" s="140"/>
    </row>
    <row r="210" spans="1:15" x14ac:dyDescent="0.25">
      <c r="A210" s="140"/>
      <c r="B210" s="141"/>
      <c r="C210" s="142"/>
      <c r="D210" s="144"/>
      <c r="E210" s="144"/>
      <c r="F210" s="144"/>
      <c r="G210" s="144"/>
      <c r="H210" s="144"/>
      <c r="I210" s="144"/>
      <c r="J210" s="144"/>
      <c r="K210" s="144" t="str">
        <f t="shared" si="7"/>
        <v/>
      </c>
      <c r="L210" s="220"/>
      <c r="M210" s="220"/>
      <c r="N210" s="220" t="str">
        <f t="shared" si="8"/>
        <v/>
      </c>
      <c r="O210" s="140"/>
    </row>
    <row r="211" spans="1:15" x14ac:dyDescent="0.25">
      <c r="A211" s="140"/>
      <c r="B211" s="141"/>
      <c r="C211" s="142"/>
      <c r="D211" s="144"/>
      <c r="E211" s="144"/>
      <c r="F211" s="144"/>
      <c r="G211" s="144"/>
      <c r="H211" s="144"/>
      <c r="I211" s="144"/>
      <c r="J211" s="144"/>
      <c r="K211" s="144" t="str">
        <f t="shared" si="7"/>
        <v/>
      </c>
      <c r="L211" s="220"/>
      <c r="M211" s="220"/>
      <c r="N211" s="220" t="str">
        <f t="shared" si="8"/>
        <v/>
      </c>
      <c r="O211" s="140"/>
    </row>
    <row r="212" spans="1:15" x14ac:dyDescent="0.25">
      <c r="A212" s="140"/>
      <c r="B212" s="141"/>
      <c r="C212" s="142"/>
      <c r="D212" s="144"/>
      <c r="E212" s="144"/>
      <c r="F212" s="144"/>
      <c r="G212" s="144"/>
      <c r="H212" s="144"/>
      <c r="I212" s="144"/>
      <c r="J212" s="144"/>
      <c r="K212" s="144" t="str">
        <f t="shared" si="7"/>
        <v/>
      </c>
      <c r="L212" s="220"/>
      <c r="M212" s="220"/>
      <c r="N212" s="220" t="str">
        <f t="shared" si="8"/>
        <v/>
      </c>
      <c r="O212" s="140"/>
    </row>
    <row r="213" spans="1:15" x14ac:dyDescent="0.25">
      <c r="A213" s="140"/>
      <c r="B213" s="141"/>
      <c r="C213" s="142"/>
      <c r="D213" s="144"/>
      <c r="E213" s="144"/>
      <c r="F213" s="144"/>
      <c r="G213" s="144"/>
      <c r="H213" s="144"/>
      <c r="I213" s="144"/>
      <c r="J213" s="144"/>
      <c r="K213" s="144" t="str">
        <f t="shared" si="7"/>
        <v/>
      </c>
      <c r="L213" s="220"/>
      <c r="M213" s="220"/>
      <c r="N213" s="220" t="str">
        <f t="shared" si="8"/>
        <v/>
      </c>
      <c r="O213" s="140"/>
    </row>
    <row r="214" spans="1:15" x14ac:dyDescent="0.25">
      <c r="A214" s="140"/>
      <c r="B214" s="141"/>
      <c r="C214" s="142"/>
      <c r="D214" s="144"/>
      <c r="E214" s="144"/>
      <c r="F214" s="144"/>
      <c r="G214" s="144"/>
      <c r="H214" s="144"/>
      <c r="I214" s="144"/>
      <c r="J214" s="144"/>
      <c r="K214" s="144" t="str">
        <f t="shared" si="7"/>
        <v/>
      </c>
      <c r="L214" s="220"/>
      <c r="M214" s="220"/>
      <c r="N214" s="220" t="str">
        <f t="shared" si="8"/>
        <v/>
      </c>
      <c r="O214" s="140"/>
    </row>
    <row r="215" spans="1:15" x14ac:dyDescent="0.25">
      <c r="A215" s="140"/>
      <c r="B215" s="141"/>
      <c r="C215" s="142"/>
      <c r="D215" s="144"/>
      <c r="E215" s="144"/>
      <c r="F215" s="144"/>
      <c r="G215" s="144"/>
      <c r="H215" s="144"/>
      <c r="I215" s="144"/>
      <c r="J215" s="144"/>
      <c r="K215" s="144" t="str">
        <f t="shared" si="7"/>
        <v/>
      </c>
      <c r="L215" s="220"/>
      <c r="M215" s="220"/>
      <c r="N215" s="220" t="str">
        <f t="shared" si="8"/>
        <v/>
      </c>
      <c r="O215" s="140"/>
    </row>
    <row r="216" spans="1:15" x14ac:dyDescent="0.25">
      <c r="A216" s="140"/>
      <c r="B216" s="141"/>
      <c r="C216" s="142"/>
      <c r="D216" s="144"/>
      <c r="E216" s="144"/>
      <c r="F216" s="144"/>
      <c r="G216" s="144"/>
      <c r="H216" s="144"/>
      <c r="I216" s="144"/>
      <c r="J216" s="144"/>
      <c r="K216" s="144" t="str">
        <f t="shared" si="7"/>
        <v/>
      </c>
      <c r="L216" s="220"/>
      <c r="M216" s="220"/>
      <c r="N216" s="220" t="str">
        <f t="shared" si="8"/>
        <v/>
      </c>
      <c r="O216" s="140"/>
    </row>
    <row r="217" spans="1:15" x14ac:dyDescent="0.25">
      <c r="A217" s="140"/>
      <c r="B217" s="141"/>
      <c r="C217" s="142"/>
      <c r="D217" s="144"/>
      <c r="E217" s="144"/>
      <c r="F217" s="144"/>
      <c r="G217" s="144"/>
      <c r="H217" s="144"/>
      <c r="I217" s="144"/>
      <c r="J217" s="144"/>
      <c r="K217" s="144" t="str">
        <f t="shared" si="7"/>
        <v/>
      </c>
      <c r="L217" s="220"/>
      <c r="M217" s="220"/>
      <c r="N217" s="220" t="str">
        <f t="shared" si="8"/>
        <v/>
      </c>
      <c r="O217" s="140"/>
    </row>
    <row r="218" spans="1:15" x14ac:dyDescent="0.25">
      <c r="A218" s="140"/>
      <c r="B218" s="141"/>
      <c r="C218" s="142"/>
      <c r="D218" s="144"/>
      <c r="E218" s="144"/>
      <c r="F218" s="144"/>
      <c r="G218" s="144"/>
      <c r="H218" s="144"/>
      <c r="I218" s="144"/>
      <c r="J218" s="144"/>
      <c r="K218" s="144" t="str">
        <f t="shared" si="7"/>
        <v/>
      </c>
      <c r="L218" s="220"/>
      <c r="M218" s="220"/>
      <c r="N218" s="220" t="str">
        <f t="shared" si="8"/>
        <v/>
      </c>
      <c r="O218" s="140"/>
    </row>
    <row r="219" spans="1:15" x14ac:dyDescent="0.25">
      <c r="A219" s="140"/>
      <c r="B219" s="141"/>
      <c r="C219" s="142"/>
      <c r="D219" s="144"/>
      <c r="E219" s="144"/>
      <c r="F219" s="144"/>
      <c r="G219" s="144"/>
      <c r="H219" s="144"/>
      <c r="I219" s="144"/>
      <c r="J219" s="144"/>
      <c r="K219" s="144" t="str">
        <f t="shared" si="7"/>
        <v/>
      </c>
      <c r="L219" s="220"/>
      <c r="M219" s="220"/>
      <c r="N219" s="220" t="str">
        <f t="shared" si="8"/>
        <v/>
      </c>
      <c r="O219" s="140"/>
    </row>
    <row r="220" spans="1:15" x14ac:dyDescent="0.25">
      <c r="A220" s="140"/>
      <c r="B220" s="141"/>
      <c r="C220" s="142"/>
      <c r="D220" s="144"/>
      <c r="E220" s="144"/>
      <c r="F220" s="144"/>
      <c r="G220" s="144"/>
      <c r="H220" s="144"/>
      <c r="I220" s="144"/>
      <c r="J220" s="144"/>
      <c r="K220" s="144" t="str">
        <f t="shared" si="7"/>
        <v/>
      </c>
      <c r="L220" s="220"/>
      <c r="M220" s="220"/>
      <c r="N220" s="220" t="str">
        <f t="shared" si="8"/>
        <v/>
      </c>
      <c r="O220" s="140"/>
    </row>
    <row r="221" spans="1:15" x14ac:dyDescent="0.25">
      <c r="A221" s="140"/>
      <c r="B221" s="141"/>
      <c r="C221" s="142"/>
      <c r="D221" s="144"/>
      <c r="E221" s="144"/>
      <c r="F221" s="144"/>
      <c r="G221" s="144"/>
      <c r="H221" s="144"/>
      <c r="I221" s="144"/>
      <c r="J221" s="144"/>
      <c r="K221" s="144" t="str">
        <f t="shared" si="7"/>
        <v/>
      </c>
      <c r="L221" s="220"/>
      <c r="M221" s="220"/>
      <c r="N221" s="220" t="str">
        <f t="shared" si="8"/>
        <v/>
      </c>
      <c r="O221" s="140"/>
    </row>
    <row r="222" spans="1:15" x14ac:dyDescent="0.25">
      <c r="A222" s="140"/>
      <c r="B222" s="141"/>
      <c r="C222" s="142"/>
      <c r="D222" s="144"/>
      <c r="E222" s="144"/>
      <c r="F222" s="144"/>
      <c r="G222" s="144"/>
      <c r="H222" s="144"/>
      <c r="I222" s="144"/>
      <c r="J222" s="144"/>
      <c r="K222" s="144" t="str">
        <f t="shared" si="7"/>
        <v/>
      </c>
      <c r="L222" s="220"/>
      <c r="M222" s="220"/>
      <c r="N222" s="220" t="str">
        <f t="shared" si="8"/>
        <v/>
      </c>
      <c r="O222" s="140"/>
    </row>
    <row r="223" spans="1:15" x14ac:dyDescent="0.25">
      <c r="A223" s="140"/>
      <c r="B223" s="141"/>
      <c r="C223" s="142"/>
      <c r="D223" s="144"/>
      <c r="E223" s="144"/>
      <c r="F223" s="144"/>
      <c r="G223" s="144"/>
      <c r="H223" s="144"/>
      <c r="I223" s="144"/>
      <c r="J223" s="144"/>
      <c r="K223" s="144" t="str">
        <f t="shared" si="7"/>
        <v/>
      </c>
      <c r="L223" s="220"/>
      <c r="M223" s="220"/>
      <c r="N223" s="220" t="str">
        <f t="shared" si="8"/>
        <v/>
      </c>
      <c r="O223" s="140"/>
    </row>
    <row r="224" spans="1:15" x14ac:dyDescent="0.25">
      <c r="A224" s="140"/>
      <c r="B224" s="141"/>
      <c r="C224" s="142"/>
      <c r="D224" s="144"/>
      <c r="E224" s="144"/>
      <c r="F224" s="144"/>
      <c r="G224" s="144"/>
      <c r="H224" s="144"/>
      <c r="I224" s="144"/>
      <c r="J224" s="144"/>
      <c r="K224" s="144" t="str">
        <f t="shared" si="7"/>
        <v/>
      </c>
      <c r="L224" s="220"/>
      <c r="M224" s="220"/>
      <c r="N224" s="220" t="str">
        <f t="shared" si="8"/>
        <v/>
      </c>
      <c r="O224" s="140"/>
    </row>
    <row r="225" spans="1:15" x14ac:dyDescent="0.25">
      <c r="A225" s="140"/>
      <c r="B225" s="141"/>
      <c r="C225" s="142"/>
      <c r="D225" s="144"/>
      <c r="E225" s="144"/>
      <c r="F225" s="144"/>
      <c r="G225" s="144"/>
      <c r="H225" s="144"/>
      <c r="I225" s="144"/>
      <c r="J225" s="144"/>
      <c r="K225" s="144" t="str">
        <f t="shared" si="7"/>
        <v/>
      </c>
      <c r="L225" s="220"/>
      <c r="M225" s="220"/>
      <c r="N225" s="220" t="str">
        <f t="shared" si="8"/>
        <v/>
      </c>
      <c r="O225" s="140"/>
    </row>
    <row r="226" spans="1:15" x14ac:dyDescent="0.25">
      <c r="A226" s="140"/>
      <c r="B226" s="141"/>
      <c r="C226" s="142"/>
      <c r="D226" s="144"/>
      <c r="E226" s="144"/>
      <c r="F226" s="144"/>
      <c r="G226" s="144"/>
      <c r="H226" s="144"/>
      <c r="I226" s="144"/>
      <c r="J226" s="144"/>
      <c r="K226" s="144" t="str">
        <f t="shared" si="7"/>
        <v/>
      </c>
      <c r="L226" s="220"/>
      <c r="M226" s="220"/>
      <c r="N226" s="220" t="str">
        <f t="shared" si="8"/>
        <v/>
      </c>
      <c r="O226" s="140"/>
    </row>
    <row r="227" spans="1:15" x14ac:dyDescent="0.25">
      <c r="A227" s="140"/>
      <c r="B227" s="141"/>
      <c r="C227" s="142"/>
      <c r="D227" s="144"/>
      <c r="E227" s="144"/>
      <c r="F227" s="144"/>
      <c r="G227" s="144"/>
      <c r="H227" s="144"/>
      <c r="I227" s="144"/>
      <c r="J227" s="144"/>
      <c r="K227" s="144" t="str">
        <f t="shared" si="7"/>
        <v/>
      </c>
      <c r="L227" s="220"/>
      <c r="M227" s="220"/>
      <c r="N227" s="220" t="str">
        <f t="shared" si="8"/>
        <v/>
      </c>
      <c r="O227" s="140"/>
    </row>
    <row r="228" spans="1:15" x14ac:dyDescent="0.25">
      <c r="A228" s="140"/>
      <c r="B228" s="141"/>
      <c r="C228" s="142"/>
      <c r="D228" s="144"/>
      <c r="E228" s="144"/>
      <c r="F228" s="144"/>
      <c r="G228" s="144"/>
      <c r="H228" s="144"/>
      <c r="I228" s="144"/>
      <c r="J228" s="144"/>
      <c r="K228" s="144" t="str">
        <f t="shared" si="7"/>
        <v/>
      </c>
      <c r="L228" s="220"/>
      <c r="M228" s="220"/>
      <c r="N228" s="220" t="str">
        <f t="shared" si="8"/>
        <v/>
      </c>
      <c r="O228" s="140"/>
    </row>
    <row r="229" spans="1:15" x14ac:dyDescent="0.25">
      <c r="A229" s="140"/>
      <c r="B229" s="141"/>
      <c r="C229" s="142"/>
      <c r="D229" s="144"/>
      <c r="E229" s="144"/>
      <c r="F229" s="144"/>
      <c r="G229" s="144"/>
      <c r="H229" s="144"/>
      <c r="I229" s="144"/>
      <c r="J229" s="144"/>
      <c r="K229" s="144" t="str">
        <f t="shared" si="7"/>
        <v/>
      </c>
      <c r="L229" s="220"/>
      <c r="M229" s="220"/>
      <c r="N229" s="220" t="str">
        <f t="shared" si="8"/>
        <v/>
      </c>
      <c r="O229" s="140"/>
    </row>
    <row r="230" spans="1:15" x14ac:dyDescent="0.25">
      <c r="A230" s="140"/>
      <c r="B230" s="141"/>
      <c r="C230" s="142"/>
      <c r="D230" s="144"/>
      <c r="E230" s="144"/>
      <c r="F230" s="144"/>
      <c r="G230" s="144"/>
      <c r="H230" s="144"/>
      <c r="I230" s="144"/>
      <c r="J230" s="144"/>
      <c r="K230" s="144" t="str">
        <f t="shared" si="7"/>
        <v/>
      </c>
      <c r="L230" s="220"/>
      <c r="M230" s="220"/>
      <c r="N230" s="220" t="str">
        <f t="shared" si="8"/>
        <v/>
      </c>
      <c r="O230" s="140"/>
    </row>
    <row r="231" spans="1:15" x14ac:dyDescent="0.25">
      <c r="A231" s="140"/>
      <c r="B231" s="141"/>
      <c r="C231" s="142"/>
      <c r="D231" s="144"/>
      <c r="E231" s="144"/>
      <c r="F231" s="144"/>
      <c r="G231" s="144"/>
      <c r="H231" s="144"/>
      <c r="I231" s="144"/>
      <c r="J231" s="144"/>
      <c r="K231" s="144" t="str">
        <f t="shared" si="7"/>
        <v/>
      </c>
      <c r="L231" s="220"/>
      <c r="M231" s="220"/>
      <c r="N231" s="220" t="str">
        <f t="shared" si="8"/>
        <v/>
      </c>
      <c r="O231" s="140"/>
    </row>
    <row r="232" spans="1:15" x14ac:dyDescent="0.25">
      <c r="A232" s="140"/>
      <c r="B232" s="141"/>
      <c r="C232" s="142"/>
      <c r="D232" s="144"/>
      <c r="E232" s="144"/>
      <c r="F232" s="144"/>
      <c r="G232" s="144"/>
      <c r="H232" s="144"/>
      <c r="I232" s="144"/>
      <c r="J232" s="144"/>
      <c r="K232" s="144" t="str">
        <f t="shared" si="7"/>
        <v/>
      </c>
      <c r="L232" s="220"/>
      <c r="M232" s="220"/>
      <c r="N232" s="220" t="str">
        <f t="shared" si="8"/>
        <v/>
      </c>
      <c r="O232" s="140"/>
    </row>
    <row r="233" spans="1:15" x14ac:dyDescent="0.25">
      <c r="A233" s="140"/>
      <c r="B233" s="141"/>
      <c r="C233" s="142"/>
      <c r="D233" s="144"/>
      <c r="E233" s="144"/>
      <c r="F233" s="144"/>
      <c r="G233" s="144"/>
      <c r="H233" s="144"/>
      <c r="I233" s="144"/>
      <c r="J233" s="144"/>
      <c r="K233" s="144" t="str">
        <f t="shared" si="7"/>
        <v/>
      </c>
      <c r="L233" s="220"/>
      <c r="M233" s="220"/>
      <c r="N233" s="220" t="str">
        <f t="shared" si="8"/>
        <v/>
      </c>
      <c r="O233" s="140"/>
    </row>
    <row r="234" spans="1:15" x14ac:dyDescent="0.25">
      <c r="A234" s="140"/>
      <c r="B234" s="141"/>
      <c r="C234" s="142"/>
      <c r="D234" s="144"/>
      <c r="E234" s="144"/>
      <c r="F234" s="144"/>
      <c r="G234" s="144"/>
      <c r="H234" s="144"/>
      <c r="I234" s="144"/>
      <c r="J234" s="144"/>
      <c r="K234" s="144" t="str">
        <f t="shared" si="7"/>
        <v/>
      </c>
      <c r="L234" s="220"/>
      <c r="M234" s="220"/>
      <c r="N234" s="220" t="str">
        <f t="shared" si="8"/>
        <v/>
      </c>
      <c r="O234" s="140"/>
    </row>
    <row r="235" spans="1:15" x14ac:dyDescent="0.25">
      <c r="A235" s="140"/>
      <c r="B235" s="141"/>
      <c r="C235" s="142"/>
      <c r="D235" s="144"/>
      <c r="E235" s="144"/>
      <c r="F235" s="144"/>
      <c r="G235" s="144"/>
      <c r="H235" s="144"/>
      <c r="I235" s="144"/>
      <c r="J235" s="144"/>
      <c r="K235" s="144" t="str">
        <f t="shared" si="7"/>
        <v/>
      </c>
      <c r="L235" s="220"/>
      <c r="M235" s="220"/>
      <c r="N235" s="220" t="str">
        <f t="shared" si="8"/>
        <v/>
      </c>
      <c r="O235" s="140"/>
    </row>
    <row r="236" spans="1:15" x14ac:dyDescent="0.25">
      <c r="A236" s="140"/>
      <c r="B236" s="141"/>
      <c r="C236" s="142"/>
      <c r="D236" s="144"/>
      <c r="E236" s="144"/>
      <c r="F236" s="144"/>
      <c r="G236" s="144"/>
      <c r="H236" s="144"/>
      <c r="I236" s="144"/>
      <c r="J236" s="144"/>
      <c r="K236" s="144" t="str">
        <f t="shared" si="7"/>
        <v/>
      </c>
      <c r="L236" s="220"/>
      <c r="M236" s="220"/>
      <c r="N236" s="220" t="str">
        <f t="shared" si="8"/>
        <v/>
      </c>
      <c r="O236" s="140"/>
    </row>
    <row r="237" spans="1:15" x14ac:dyDescent="0.25">
      <c r="A237" s="140"/>
      <c r="B237" s="141"/>
      <c r="C237" s="142"/>
      <c r="D237" s="144"/>
      <c r="E237" s="144"/>
      <c r="F237" s="144"/>
      <c r="G237" s="144"/>
      <c r="H237" s="144"/>
      <c r="I237" s="144"/>
      <c r="J237" s="144"/>
      <c r="K237" s="144" t="str">
        <f t="shared" si="7"/>
        <v/>
      </c>
      <c r="L237" s="220"/>
      <c r="M237" s="220"/>
      <c r="N237" s="220" t="str">
        <f t="shared" si="8"/>
        <v/>
      </c>
      <c r="O237" s="140"/>
    </row>
    <row r="238" spans="1:15" x14ac:dyDescent="0.25">
      <c r="A238" s="140"/>
      <c r="B238" s="141"/>
      <c r="C238" s="142"/>
      <c r="D238" s="144"/>
      <c r="E238" s="144"/>
      <c r="F238" s="144"/>
      <c r="G238" s="144"/>
      <c r="H238" s="144"/>
      <c r="I238" s="144"/>
      <c r="J238" s="144"/>
      <c r="K238" s="144" t="str">
        <f t="shared" si="7"/>
        <v/>
      </c>
      <c r="L238" s="220"/>
      <c r="M238" s="220"/>
      <c r="N238" s="220" t="str">
        <f t="shared" si="8"/>
        <v/>
      </c>
      <c r="O238" s="140"/>
    </row>
    <row r="239" spans="1:15" x14ac:dyDescent="0.25">
      <c r="A239" s="140"/>
      <c r="B239" s="141"/>
      <c r="C239" s="142"/>
      <c r="D239" s="144"/>
      <c r="E239" s="144"/>
      <c r="F239" s="144"/>
      <c r="G239" s="144"/>
      <c r="H239" s="144"/>
      <c r="I239" s="144"/>
      <c r="J239" s="144"/>
      <c r="K239" s="144" t="str">
        <f t="shared" si="7"/>
        <v/>
      </c>
      <c r="L239" s="220"/>
      <c r="M239" s="220"/>
      <c r="N239" s="220" t="str">
        <f t="shared" si="8"/>
        <v/>
      </c>
      <c r="O239" s="140"/>
    </row>
    <row r="240" spans="1:15" x14ac:dyDescent="0.25">
      <c r="A240" s="140"/>
      <c r="B240" s="141"/>
      <c r="C240" s="142"/>
      <c r="D240" s="144"/>
      <c r="E240" s="144"/>
      <c r="F240" s="144"/>
      <c r="G240" s="144"/>
      <c r="H240" s="144"/>
      <c r="I240" s="144"/>
      <c r="J240" s="144"/>
      <c r="K240" s="144" t="str">
        <f t="shared" si="7"/>
        <v/>
      </c>
      <c r="L240" s="220"/>
      <c r="M240" s="220"/>
      <c r="N240" s="220" t="str">
        <f t="shared" si="8"/>
        <v/>
      </c>
      <c r="O240" s="140"/>
    </row>
    <row r="241" spans="1:15" x14ac:dyDescent="0.25">
      <c r="A241" s="140"/>
      <c r="B241" s="141"/>
      <c r="C241" s="142"/>
      <c r="D241" s="144"/>
      <c r="E241" s="144"/>
      <c r="F241" s="144"/>
      <c r="G241" s="144"/>
      <c r="H241" s="144"/>
      <c r="I241" s="144"/>
      <c r="J241" s="144"/>
      <c r="K241" s="144" t="str">
        <f t="shared" si="7"/>
        <v/>
      </c>
      <c r="L241" s="220"/>
      <c r="M241" s="220"/>
      <c r="N241" s="220" t="str">
        <f t="shared" si="8"/>
        <v/>
      </c>
      <c r="O241" s="140"/>
    </row>
    <row r="242" spans="1:15" x14ac:dyDescent="0.25">
      <c r="A242" s="140"/>
      <c r="B242" s="141"/>
      <c r="C242" s="142"/>
      <c r="D242" s="144"/>
      <c r="E242" s="144"/>
      <c r="F242" s="144"/>
      <c r="G242" s="144"/>
      <c r="H242" s="144"/>
      <c r="I242" s="144"/>
      <c r="J242" s="144"/>
      <c r="K242" s="144" t="str">
        <f t="shared" si="7"/>
        <v/>
      </c>
      <c r="L242" s="220"/>
      <c r="M242" s="220"/>
      <c r="N242" s="220" t="str">
        <f t="shared" si="8"/>
        <v/>
      </c>
      <c r="O242" s="140"/>
    </row>
    <row r="243" spans="1:15" x14ac:dyDescent="0.25">
      <c r="A243" s="140"/>
      <c r="B243" s="141"/>
      <c r="C243" s="142"/>
      <c r="D243" s="144"/>
      <c r="E243" s="144"/>
      <c r="F243" s="144"/>
      <c r="G243" s="144"/>
      <c r="H243" s="144"/>
      <c r="I243" s="144"/>
      <c r="J243" s="144"/>
      <c r="K243" s="144" t="str">
        <f t="shared" si="7"/>
        <v/>
      </c>
      <c r="L243" s="220"/>
      <c r="M243" s="220"/>
      <c r="N243" s="220" t="str">
        <f t="shared" si="8"/>
        <v/>
      </c>
      <c r="O243" s="140"/>
    </row>
    <row r="244" spans="1:15" x14ac:dyDescent="0.25">
      <c r="A244" s="140"/>
      <c r="B244" s="141"/>
      <c r="C244" s="142"/>
      <c r="D244" s="144"/>
      <c r="E244" s="144"/>
      <c r="F244" s="144"/>
      <c r="G244" s="144"/>
      <c r="H244" s="144"/>
      <c r="I244" s="144"/>
      <c r="J244" s="144"/>
      <c r="K244" s="144" t="str">
        <f t="shared" si="7"/>
        <v/>
      </c>
      <c r="L244" s="220"/>
      <c r="M244" s="220"/>
      <c r="N244" s="220" t="str">
        <f t="shared" si="8"/>
        <v/>
      </c>
      <c r="O244" s="140"/>
    </row>
    <row r="245" spans="1:15" x14ac:dyDescent="0.25">
      <c r="A245" s="140"/>
      <c r="B245" s="141"/>
      <c r="C245" s="142"/>
      <c r="D245" s="144"/>
      <c r="E245" s="144"/>
      <c r="F245" s="144"/>
      <c r="G245" s="144"/>
      <c r="H245" s="144"/>
      <c r="I245" s="144"/>
      <c r="J245" s="144"/>
      <c r="K245" s="144" t="str">
        <f t="shared" si="7"/>
        <v/>
      </c>
      <c r="L245" s="220"/>
      <c r="M245" s="220"/>
      <c r="N245" s="220" t="str">
        <f t="shared" si="8"/>
        <v/>
      </c>
      <c r="O245" s="140"/>
    </row>
    <row r="246" spans="1:15" x14ac:dyDescent="0.25">
      <c r="A246" s="140"/>
      <c r="B246" s="141"/>
      <c r="C246" s="142"/>
      <c r="D246" s="144"/>
      <c r="E246" s="144"/>
      <c r="F246" s="144"/>
      <c r="G246" s="144"/>
      <c r="H246" s="144"/>
      <c r="I246" s="144"/>
      <c r="J246" s="144"/>
      <c r="K246" s="144" t="str">
        <f t="shared" si="7"/>
        <v/>
      </c>
      <c r="L246" s="220"/>
      <c r="M246" s="220"/>
      <c r="N246" s="220" t="str">
        <f t="shared" si="8"/>
        <v/>
      </c>
      <c r="O246" s="140"/>
    </row>
    <row r="247" spans="1:15" x14ac:dyDescent="0.25">
      <c r="A247" s="140"/>
      <c r="B247" s="141"/>
      <c r="C247" s="142"/>
      <c r="D247" s="144"/>
      <c r="E247" s="144"/>
      <c r="F247" s="144"/>
      <c r="G247" s="144"/>
      <c r="H247" s="144"/>
      <c r="I247" s="144"/>
      <c r="J247" s="144"/>
      <c r="K247" s="144" t="str">
        <f t="shared" si="7"/>
        <v/>
      </c>
      <c r="L247" s="220"/>
      <c r="M247" s="220"/>
      <c r="N247" s="220" t="str">
        <f t="shared" si="8"/>
        <v/>
      </c>
      <c r="O247" s="140"/>
    </row>
    <row r="248" spans="1:15" x14ac:dyDescent="0.25">
      <c r="A248" s="140"/>
      <c r="B248" s="141"/>
      <c r="C248" s="142"/>
      <c r="D248" s="144"/>
      <c r="E248" s="144"/>
      <c r="F248" s="144"/>
      <c r="G248" s="144"/>
      <c r="H248" s="144"/>
      <c r="I248" s="144"/>
      <c r="J248" s="144"/>
      <c r="K248" s="144" t="str">
        <f t="shared" si="7"/>
        <v/>
      </c>
      <c r="L248" s="220"/>
      <c r="M248" s="220"/>
      <c r="N248" s="220" t="str">
        <f t="shared" si="8"/>
        <v/>
      </c>
      <c r="O248" s="140"/>
    </row>
    <row r="249" spans="1:15" x14ac:dyDescent="0.25">
      <c r="A249" s="140"/>
      <c r="B249" s="141"/>
      <c r="C249" s="142"/>
      <c r="D249" s="144"/>
      <c r="E249" s="144"/>
      <c r="F249" s="144"/>
      <c r="G249" s="144"/>
      <c r="H249" s="144"/>
      <c r="I249" s="144"/>
      <c r="J249" s="144"/>
      <c r="K249" s="144" t="str">
        <f t="shared" si="7"/>
        <v/>
      </c>
      <c r="L249" s="220"/>
      <c r="M249" s="220"/>
      <c r="N249" s="220" t="str">
        <f t="shared" si="8"/>
        <v/>
      </c>
      <c r="O249" s="140"/>
    </row>
    <row r="250" spans="1:15" x14ac:dyDescent="0.25">
      <c r="A250" s="140"/>
      <c r="B250" s="141"/>
      <c r="C250" s="142"/>
      <c r="D250" s="144"/>
      <c r="E250" s="144"/>
      <c r="F250" s="144"/>
      <c r="G250" s="144"/>
      <c r="H250" s="144"/>
      <c r="I250" s="144"/>
      <c r="J250" s="144"/>
      <c r="K250" s="144" t="str">
        <f t="shared" si="7"/>
        <v/>
      </c>
      <c r="L250" s="220"/>
      <c r="M250" s="220"/>
      <c r="N250" s="220" t="str">
        <f t="shared" si="8"/>
        <v/>
      </c>
      <c r="O250" s="140"/>
    </row>
    <row r="251" spans="1:15" x14ac:dyDescent="0.25">
      <c r="A251" s="140"/>
      <c r="B251" s="141"/>
      <c r="C251" s="142"/>
      <c r="D251" s="144"/>
      <c r="E251" s="144"/>
      <c r="F251" s="144"/>
      <c r="G251" s="144"/>
      <c r="H251" s="144"/>
      <c r="I251" s="144"/>
      <c r="J251" s="144"/>
      <c r="K251" s="144" t="str">
        <f t="shared" si="7"/>
        <v/>
      </c>
      <c r="L251" s="220"/>
      <c r="M251" s="220"/>
      <c r="N251" s="220" t="str">
        <f t="shared" si="8"/>
        <v/>
      </c>
      <c r="O251" s="140"/>
    </row>
    <row r="252" spans="1:15" x14ac:dyDescent="0.25">
      <c r="A252" s="140"/>
      <c r="B252" s="141"/>
      <c r="C252" s="142"/>
      <c r="D252" s="144"/>
      <c r="E252" s="144"/>
      <c r="F252" s="144"/>
      <c r="G252" s="144"/>
      <c r="H252" s="144"/>
      <c r="I252" s="144"/>
      <c r="J252" s="144"/>
      <c r="K252" s="144" t="str">
        <f t="shared" si="7"/>
        <v/>
      </c>
      <c r="L252" s="220"/>
      <c r="M252" s="220"/>
      <c r="N252" s="220" t="str">
        <f t="shared" si="8"/>
        <v/>
      </c>
      <c r="O252" s="140"/>
    </row>
    <row r="253" spans="1:15" x14ac:dyDescent="0.25">
      <c r="A253" s="140"/>
      <c r="B253" s="141"/>
      <c r="C253" s="142"/>
      <c r="D253" s="144"/>
      <c r="E253" s="144"/>
      <c r="F253" s="144"/>
      <c r="G253" s="144"/>
      <c r="H253" s="144"/>
      <c r="I253" s="144"/>
      <c r="J253" s="144"/>
      <c r="K253" s="144" t="str">
        <f t="shared" si="7"/>
        <v/>
      </c>
      <c r="L253" s="220"/>
      <c r="M253" s="220"/>
      <c r="N253" s="220" t="str">
        <f t="shared" si="8"/>
        <v/>
      </c>
      <c r="O253" s="140"/>
    </row>
    <row r="254" spans="1:15" x14ac:dyDescent="0.25">
      <c r="A254" s="140"/>
      <c r="B254" s="141"/>
      <c r="C254" s="142"/>
      <c r="D254" s="144"/>
      <c r="E254" s="144"/>
      <c r="F254" s="144"/>
      <c r="G254" s="144"/>
      <c r="H254" s="144"/>
      <c r="I254" s="144"/>
      <c r="J254" s="144"/>
      <c r="K254" s="144" t="str">
        <f t="shared" si="7"/>
        <v/>
      </c>
      <c r="L254" s="220"/>
      <c r="M254" s="220"/>
      <c r="N254" s="220" t="str">
        <f t="shared" si="8"/>
        <v/>
      </c>
      <c r="O254" s="140"/>
    </row>
    <row r="255" spans="1:15" x14ac:dyDescent="0.25">
      <c r="A255" s="140"/>
      <c r="B255" s="141"/>
      <c r="C255" s="142"/>
      <c r="D255" s="144"/>
      <c r="E255" s="144"/>
      <c r="F255" s="144"/>
      <c r="G255" s="144"/>
      <c r="H255" s="144"/>
      <c r="I255" s="144"/>
      <c r="J255" s="144"/>
      <c r="K255" s="144" t="str">
        <f t="shared" si="7"/>
        <v/>
      </c>
      <c r="L255" s="220"/>
      <c r="M255" s="220"/>
      <c r="N255" s="220" t="str">
        <f t="shared" si="8"/>
        <v/>
      </c>
      <c r="O255" s="140"/>
    </row>
    <row r="256" spans="1:15" x14ac:dyDescent="0.25">
      <c r="A256" s="140"/>
      <c r="B256" s="141"/>
      <c r="C256" s="142"/>
      <c r="D256" s="144"/>
      <c r="E256" s="144"/>
      <c r="F256" s="144"/>
      <c r="G256" s="144"/>
      <c r="H256" s="144"/>
      <c r="I256" s="144"/>
      <c r="J256" s="144"/>
      <c r="K256" s="144" t="str">
        <f t="shared" si="7"/>
        <v/>
      </c>
      <c r="L256" s="220"/>
      <c r="M256" s="220"/>
      <c r="N256" s="220" t="str">
        <f t="shared" si="8"/>
        <v/>
      </c>
      <c r="O256" s="140"/>
    </row>
    <row r="257" spans="1:15" x14ac:dyDescent="0.25">
      <c r="A257" s="140"/>
      <c r="B257" s="141"/>
      <c r="C257" s="142"/>
      <c r="D257" s="144"/>
      <c r="E257" s="144"/>
      <c r="F257" s="144"/>
      <c r="G257" s="144"/>
      <c r="H257" s="144"/>
      <c r="I257" s="144"/>
      <c r="J257" s="144"/>
      <c r="K257" s="144" t="str">
        <f t="shared" si="7"/>
        <v/>
      </c>
      <c r="L257" s="220"/>
      <c r="M257" s="220"/>
      <c r="N257" s="220" t="str">
        <f t="shared" si="8"/>
        <v/>
      </c>
      <c r="O257" s="140"/>
    </row>
    <row r="258" spans="1:15" x14ac:dyDescent="0.25">
      <c r="A258" s="140"/>
      <c r="B258" s="141"/>
      <c r="C258" s="142"/>
      <c r="D258" s="144"/>
      <c r="E258" s="144"/>
      <c r="F258" s="144"/>
      <c r="G258" s="144"/>
      <c r="H258" s="144"/>
      <c r="I258" s="144"/>
      <c r="J258" s="144"/>
      <c r="K258" s="144" t="str">
        <f t="shared" si="7"/>
        <v/>
      </c>
      <c r="L258" s="220"/>
      <c r="M258" s="220"/>
      <c r="N258" s="220" t="str">
        <f t="shared" si="8"/>
        <v/>
      </c>
      <c r="O258" s="140"/>
    </row>
    <row r="259" spans="1:15" x14ac:dyDescent="0.25">
      <c r="A259" s="140"/>
      <c r="B259" s="141"/>
      <c r="C259" s="142"/>
      <c r="D259" s="144"/>
      <c r="E259" s="144"/>
      <c r="F259" s="144"/>
      <c r="G259" s="144"/>
      <c r="H259" s="144"/>
      <c r="I259" s="144"/>
      <c r="J259" s="144"/>
      <c r="K259" s="144" t="str">
        <f t="shared" si="7"/>
        <v/>
      </c>
      <c r="L259" s="220"/>
      <c r="M259" s="220"/>
      <c r="N259" s="220" t="str">
        <f t="shared" si="8"/>
        <v/>
      </c>
      <c r="O259" s="140"/>
    </row>
    <row r="260" spans="1:15" x14ac:dyDescent="0.25">
      <c r="A260" s="140"/>
      <c r="B260" s="141"/>
      <c r="C260" s="142"/>
      <c r="D260" s="144"/>
      <c r="E260" s="144"/>
      <c r="F260" s="144"/>
      <c r="G260" s="144"/>
      <c r="H260" s="144"/>
      <c r="I260" s="144"/>
      <c r="J260" s="144"/>
      <c r="K260" s="144" t="str">
        <f t="shared" si="7"/>
        <v/>
      </c>
      <c r="L260" s="220"/>
      <c r="M260" s="220"/>
      <c r="N260" s="220" t="str">
        <f t="shared" si="8"/>
        <v/>
      </c>
      <c r="O260" s="140"/>
    </row>
    <row r="261" spans="1:15" x14ac:dyDescent="0.25">
      <c r="A261" s="140"/>
      <c r="B261" s="141"/>
      <c r="C261" s="142"/>
      <c r="D261" s="144"/>
      <c r="E261" s="144"/>
      <c r="F261" s="144"/>
      <c r="G261" s="144"/>
      <c r="H261" s="144"/>
      <c r="I261" s="144"/>
      <c r="J261" s="144"/>
      <c r="K261" s="144" t="str">
        <f t="shared" si="7"/>
        <v/>
      </c>
      <c r="L261" s="220"/>
      <c r="M261" s="220"/>
      <c r="N261" s="220" t="str">
        <f t="shared" si="8"/>
        <v/>
      </c>
      <c r="O261" s="140"/>
    </row>
    <row r="262" spans="1:15" x14ac:dyDescent="0.25">
      <c r="A262" s="140"/>
      <c r="B262" s="141"/>
      <c r="C262" s="142"/>
      <c r="D262" s="144"/>
      <c r="E262" s="144"/>
      <c r="F262" s="144"/>
      <c r="G262" s="144"/>
      <c r="H262" s="144"/>
      <c r="I262" s="144"/>
      <c r="J262" s="144"/>
      <c r="K262" s="144" t="str">
        <f t="shared" ref="K262:K325" si="9">IF(D262+J262=0,"",D262+J262)</f>
        <v/>
      </c>
      <c r="L262" s="220"/>
      <c r="M262" s="220"/>
      <c r="N262" s="220" t="str">
        <f t="shared" ref="N262:N325" si="10">IF(AND(L262=0,M262=0),"",L262-M262)</f>
        <v/>
      </c>
      <c r="O262" s="140"/>
    </row>
    <row r="263" spans="1:15" x14ac:dyDescent="0.25">
      <c r="A263" s="140"/>
      <c r="B263" s="141"/>
      <c r="C263" s="142"/>
      <c r="D263" s="144"/>
      <c r="E263" s="144"/>
      <c r="F263" s="144"/>
      <c r="G263" s="144"/>
      <c r="H263" s="144"/>
      <c r="I263" s="144"/>
      <c r="J263" s="144"/>
      <c r="K263" s="144" t="str">
        <f t="shared" si="9"/>
        <v/>
      </c>
      <c r="L263" s="220"/>
      <c r="M263" s="220"/>
      <c r="N263" s="220" t="str">
        <f t="shared" si="10"/>
        <v/>
      </c>
      <c r="O263" s="140"/>
    </row>
    <row r="264" spans="1:15" x14ac:dyDescent="0.25">
      <c r="A264" s="140"/>
      <c r="B264" s="141"/>
      <c r="C264" s="142"/>
      <c r="D264" s="144"/>
      <c r="E264" s="144"/>
      <c r="F264" s="144"/>
      <c r="G264" s="144"/>
      <c r="H264" s="144"/>
      <c r="I264" s="144"/>
      <c r="J264" s="144"/>
      <c r="K264" s="144" t="str">
        <f t="shared" si="9"/>
        <v/>
      </c>
      <c r="L264" s="220"/>
      <c r="M264" s="220"/>
      <c r="N264" s="220" t="str">
        <f t="shared" si="10"/>
        <v/>
      </c>
      <c r="O264" s="140"/>
    </row>
    <row r="265" spans="1:15" x14ac:dyDescent="0.25">
      <c r="A265" s="140"/>
      <c r="B265" s="141"/>
      <c r="C265" s="142"/>
      <c r="D265" s="144"/>
      <c r="E265" s="144"/>
      <c r="F265" s="144"/>
      <c r="G265" s="144"/>
      <c r="H265" s="144"/>
      <c r="I265" s="144"/>
      <c r="J265" s="144"/>
      <c r="K265" s="144" t="str">
        <f t="shared" si="9"/>
        <v/>
      </c>
      <c r="L265" s="220"/>
      <c r="M265" s="220"/>
      <c r="N265" s="220" t="str">
        <f t="shared" si="10"/>
        <v/>
      </c>
      <c r="O265" s="140"/>
    </row>
    <row r="266" spans="1:15" x14ac:dyDescent="0.25">
      <c r="A266" s="140"/>
      <c r="B266" s="141"/>
      <c r="C266" s="142"/>
      <c r="D266" s="144"/>
      <c r="E266" s="144"/>
      <c r="F266" s="144"/>
      <c r="G266" s="144"/>
      <c r="H266" s="144"/>
      <c r="I266" s="144"/>
      <c r="J266" s="144"/>
      <c r="K266" s="144" t="str">
        <f t="shared" si="9"/>
        <v/>
      </c>
      <c r="L266" s="220"/>
      <c r="M266" s="220"/>
      <c r="N266" s="220" t="str">
        <f t="shared" si="10"/>
        <v/>
      </c>
      <c r="O266" s="140"/>
    </row>
    <row r="267" spans="1:15" x14ac:dyDescent="0.25">
      <c r="A267" s="140"/>
      <c r="B267" s="141"/>
      <c r="C267" s="142"/>
      <c r="D267" s="144"/>
      <c r="E267" s="144"/>
      <c r="F267" s="144"/>
      <c r="G267" s="144"/>
      <c r="H267" s="144"/>
      <c r="I267" s="144"/>
      <c r="J267" s="144"/>
      <c r="K267" s="144" t="str">
        <f t="shared" si="9"/>
        <v/>
      </c>
      <c r="L267" s="220"/>
      <c r="M267" s="220"/>
      <c r="N267" s="220" t="str">
        <f t="shared" si="10"/>
        <v/>
      </c>
      <c r="O267" s="140"/>
    </row>
    <row r="268" spans="1:15" x14ac:dyDescent="0.25">
      <c r="A268" s="140"/>
      <c r="B268" s="141"/>
      <c r="C268" s="142"/>
      <c r="D268" s="144"/>
      <c r="E268" s="144"/>
      <c r="F268" s="144"/>
      <c r="G268" s="144"/>
      <c r="H268" s="144"/>
      <c r="I268" s="144"/>
      <c r="J268" s="144"/>
      <c r="K268" s="144" t="str">
        <f t="shared" si="9"/>
        <v/>
      </c>
      <c r="L268" s="220"/>
      <c r="M268" s="220"/>
      <c r="N268" s="220" t="str">
        <f t="shared" si="10"/>
        <v/>
      </c>
      <c r="O268" s="140"/>
    </row>
    <row r="269" spans="1:15" x14ac:dyDescent="0.25">
      <c r="A269" s="140"/>
      <c r="B269" s="141"/>
      <c r="C269" s="142"/>
      <c r="D269" s="144"/>
      <c r="E269" s="144"/>
      <c r="F269" s="144"/>
      <c r="G269" s="144"/>
      <c r="H269" s="144"/>
      <c r="I269" s="144"/>
      <c r="J269" s="144"/>
      <c r="K269" s="144" t="str">
        <f t="shared" si="9"/>
        <v/>
      </c>
      <c r="L269" s="220"/>
      <c r="M269" s="220"/>
      <c r="N269" s="220" t="str">
        <f t="shared" si="10"/>
        <v/>
      </c>
      <c r="O269" s="140"/>
    </row>
    <row r="270" spans="1:15" x14ac:dyDescent="0.25">
      <c r="A270" s="140"/>
      <c r="B270" s="141"/>
      <c r="C270" s="142"/>
      <c r="D270" s="144"/>
      <c r="E270" s="144"/>
      <c r="F270" s="144"/>
      <c r="G270" s="144"/>
      <c r="H270" s="144"/>
      <c r="I270" s="144"/>
      <c r="J270" s="144"/>
      <c r="K270" s="144" t="str">
        <f t="shared" si="9"/>
        <v/>
      </c>
      <c r="L270" s="220"/>
      <c r="M270" s="220"/>
      <c r="N270" s="220" t="str">
        <f t="shared" si="10"/>
        <v/>
      </c>
      <c r="O270" s="140"/>
    </row>
    <row r="271" spans="1:15" x14ac:dyDescent="0.25">
      <c r="A271" s="140"/>
      <c r="B271" s="141"/>
      <c r="C271" s="142"/>
      <c r="D271" s="144"/>
      <c r="E271" s="144"/>
      <c r="F271" s="144"/>
      <c r="G271" s="144"/>
      <c r="H271" s="144"/>
      <c r="I271" s="144"/>
      <c r="J271" s="144"/>
      <c r="K271" s="144" t="str">
        <f t="shared" si="9"/>
        <v/>
      </c>
      <c r="L271" s="220"/>
      <c r="M271" s="220"/>
      <c r="N271" s="220" t="str">
        <f t="shared" si="10"/>
        <v/>
      </c>
      <c r="O271" s="140"/>
    </row>
    <row r="272" spans="1:15" x14ac:dyDescent="0.25">
      <c r="A272" s="140"/>
      <c r="B272" s="141"/>
      <c r="C272" s="142"/>
      <c r="D272" s="144"/>
      <c r="E272" s="144"/>
      <c r="F272" s="144"/>
      <c r="G272" s="144"/>
      <c r="H272" s="144"/>
      <c r="I272" s="144"/>
      <c r="J272" s="144"/>
      <c r="K272" s="144" t="str">
        <f t="shared" si="9"/>
        <v/>
      </c>
      <c r="L272" s="220"/>
      <c r="M272" s="220"/>
      <c r="N272" s="220" t="str">
        <f t="shared" si="10"/>
        <v/>
      </c>
      <c r="O272" s="140"/>
    </row>
    <row r="273" spans="1:15" x14ac:dyDescent="0.25">
      <c r="A273" s="140"/>
      <c r="B273" s="141"/>
      <c r="C273" s="142"/>
      <c r="D273" s="144"/>
      <c r="E273" s="144"/>
      <c r="F273" s="144"/>
      <c r="G273" s="144"/>
      <c r="H273" s="144"/>
      <c r="I273" s="144"/>
      <c r="J273" s="144"/>
      <c r="K273" s="144" t="str">
        <f t="shared" si="9"/>
        <v/>
      </c>
      <c r="L273" s="220"/>
      <c r="M273" s="220"/>
      <c r="N273" s="220" t="str">
        <f t="shared" si="10"/>
        <v/>
      </c>
      <c r="O273" s="140"/>
    </row>
    <row r="274" spans="1:15" x14ac:dyDescent="0.25">
      <c r="A274" s="140"/>
      <c r="B274" s="141"/>
      <c r="C274" s="142"/>
      <c r="D274" s="144"/>
      <c r="E274" s="144"/>
      <c r="F274" s="144"/>
      <c r="G274" s="144"/>
      <c r="H274" s="144"/>
      <c r="I274" s="144"/>
      <c r="J274" s="144"/>
      <c r="K274" s="144" t="str">
        <f t="shared" si="9"/>
        <v/>
      </c>
      <c r="L274" s="220"/>
      <c r="M274" s="220"/>
      <c r="N274" s="220" t="str">
        <f t="shared" si="10"/>
        <v/>
      </c>
      <c r="O274" s="140"/>
    </row>
    <row r="275" spans="1:15" x14ac:dyDescent="0.25">
      <c r="A275" s="140"/>
      <c r="B275" s="141"/>
      <c r="C275" s="142"/>
      <c r="D275" s="144"/>
      <c r="E275" s="144"/>
      <c r="F275" s="144"/>
      <c r="G275" s="144"/>
      <c r="H275" s="144"/>
      <c r="I275" s="144"/>
      <c r="J275" s="144"/>
      <c r="K275" s="144" t="str">
        <f t="shared" si="9"/>
        <v/>
      </c>
      <c r="L275" s="220"/>
      <c r="M275" s="220"/>
      <c r="N275" s="220" t="str">
        <f t="shared" si="10"/>
        <v/>
      </c>
      <c r="O275" s="140"/>
    </row>
    <row r="276" spans="1:15" x14ac:dyDescent="0.25">
      <c r="A276" s="140"/>
      <c r="B276" s="141"/>
      <c r="C276" s="142"/>
      <c r="D276" s="144"/>
      <c r="E276" s="144"/>
      <c r="F276" s="144"/>
      <c r="G276" s="144"/>
      <c r="H276" s="144"/>
      <c r="I276" s="144"/>
      <c r="J276" s="144"/>
      <c r="K276" s="144" t="str">
        <f t="shared" si="9"/>
        <v/>
      </c>
      <c r="L276" s="220"/>
      <c r="M276" s="220"/>
      <c r="N276" s="220" t="str">
        <f t="shared" si="10"/>
        <v/>
      </c>
      <c r="O276" s="140"/>
    </row>
    <row r="277" spans="1:15" x14ac:dyDescent="0.25">
      <c r="A277" s="140"/>
      <c r="B277" s="141"/>
      <c r="C277" s="142"/>
      <c r="D277" s="144"/>
      <c r="E277" s="144"/>
      <c r="F277" s="144"/>
      <c r="G277" s="144"/>
      <c r="H277" s="144"/>
      <c r="I277" s="144"/>
      <c r="J277" s="144"/>
      <c r="K277" s="144" t="str">
        <f t="shared" si="9"/>
        <v/>
      </c>
      <c r="L277" s="220"/>
      <c r="M277" s="220"/>
      <c r="N277" s="220" t="str">
        <f t="shared" si="10"/>
        <v/>
      </c>
      <c r="O277" s="140"/>
    </row>
    <row r="278" spans="1:15" x14ac:dyDescent="0.25">
      <c r="A278" s="140"/>
      <c r="B278" s="141"/>
      <c r="C278" s="142"/>
      <c r="D278" s="144"/>
      <c r="E278" s="144"/>
      <c r="F278" s="144"/>
      <c r="G278" s="144"/>
      <c r="H278" s="144"/>
      <c r="I278" s="144"/>
      <c r="J278" s="144"/>
      <c r="K278" s="144" t="str">
        <f t="shared" si="9"/>
        <v/>
      </c>
      <c r="L278" s="220"/>
      <c r="M278" s="220"/>
      <c r="N278" s="220" t="str">
        <f t="shared" si="10"/>
        <v/>
      </c>
      <c r="O278" s="140"/>
    </row>
    <row r="279" spans="1:15" x14ac:dyDescent="0.25">
      <c r="A279" s="140"/>
      <c r="B279" s="141"/>
      <c r="C279" s="142"/>
      <c r="D279" s="144"/>
      <c r="E279" s="144"/>
      <c r="F279" s="144"/>
      <c r="G279" s="144"/>
      <c r="H279" s="144"/>
      <c r="I279" s="144"/>
      <c r="J279" s="144"/>
      <c r="K279" s="144" t="str">
        <f t="shared" si="9"/>
        <v/>
      </c>
      <c r="L279" s="220"/>
      <c r="M279" s="220"/>
      <c r="N279" s="220" t="str">
        <f t="shared" si="10"/>
        <v/>
      </c>
      <c r="O279" s="140"/>
    </row>
    <row r="280" spans="1:15" x14ac:dyDescent="0.25">
      <c r="A280" s="140"/>
      <c r="B280" s="141"/>
      <c r="C280" s="142"/>
      <c r="D280" s="144"/>
      <c r="E280" s="144"/>
      <c r="F280" s="144"/>
      <c r="G280" s="144"/>
      <c r="H280" s="144"/>
      <c r="I280" s="144"/>
      <c r="J280" s="144"/>
      <c r="K280" s="144" t="str">
        <f t="shared" si="9"/>
        <v/>
      </c>
      <c r="L280" s="220"/>
      <c r="M280" s="220"/>
      <c r="N280" s="220" t="str">
        <f t="shared" si="10"/>
        <v/>
      </c>
      <c r="O280" s="140"/>
    </row>
    <row r="281" spans="1:15" x14ac:dyDescent="0.25">
      <c r="A281" s="140"/>
      <c r="B281" s="141"/>
      <c r="C281" s="142"/>
      <c r="D281" s="144"/>
      <c r="E281" s="144"/>
      <c r="F281" s="144"/>
      <c r="G281" s="144"/>
      <c r="H281" s="144"/>
      <c r="I281" s="144"/>
      <c r="J281" s="144"/>
      <c r="K281" s="144" t="str">
        <f t="shared" si="9"/>
        <v/>
      </c>
      <c r="L281" s="220"/>
      <c r="M281" s="220"/>
      <c r="N281" s="220" t="str">
        <f t="shared" si="10"/>
        <v/>
      </c>
      <c r="O281" s="140"/>
    </row>
    <row r="282" spans="1:15" x14ac:dyDescent="0.25">
      <c r="A282" s="140"/>
      <c r="B282" s="141"/>
      <c r="C282" s="142"/>
      <c r="D282" s="144"/>
      <c r="E282" s="144"/>
      <c r="F282" s="144"/>
      <c r="G282" s="144"/>
      <c r="H282" s="144"/>
      <c r="I282" s="144"/>
      <c r="J282" s="144"/>
      <c r="K282" s="144" t="str">
        <f t="shared" si="9"/>
        <v/>
      </c>
      <c r="L282" s="220"/>
      <c r="M282" s="220"/>
      <c r="N282" s="220" t="str">
        <f t="shared" si="10"/>
        <v/>
      </c>
      <c r="O282" s="140"/>
    </row>
    <row r="283" spans="1:15" x14ac:dyDescent="0.25">
      <c r="A283" s="140"/>
      <c r="B283" s="141"/>
      <c r="C283" s="142"/>
      <c r="D283" s="144"/>
      <c r="E283" s="144"/>
      <c r="F283" s="144"/>
      <c r="G283" s="144"/>
      <c r="H283" s="144"/>
      <c r="I283" s="144"/>
      <c r="J283" s="144"/>
      <c r="K283" s="144" t="str">
        <f t="shared" si="9"/>
        <v/>
      </c>
      <c r="L283" s="220"/>
      <c r="M283" s="220"/>
      <c r="N283" s="220" t="str">
        <f t="shared" si="10"/>
        <v/>
      </c>
      <c r="O283" s="140"/>
    </row>
    <row r="284" spans="1:15" x14ac:dyDescent="0.25">
      <c r="A284" s="140"/>
      <c r="B284" s="141"/>
      <c r="C284" s="142"/>
      <c r="D284" s="144"/>
      <c r="E284" s="144"/>
      <c r="F284" s="144"/>
      <c r="G284" s="144"/>
      <c r="H284" s="144"/>
      <c r="I284" s="144"/>
      <c r="J284" s="144"/>
      <c r="K284" s="144" t="str">
        <f t="shared" si="9"/>
        <v/>
      </c>
      <c r="L284" s="220"/>
      <c r="M284" s="220"/>
      <c r="N284" s="220" t="str">
        <f t="shared" si="10"/>
        <v/>
      </c>
      <c r="O284" s="140"/>
    </row>
    <row r="285" spans="1:15" x14ac:dyDescent="0.25">
      <c r="A285" s="140"/>
      <c r="B285" s="141"/>
      <c r="C285" s="142"/>
      <c r="D285" s="144"/>
      <c r="E285" s="144"/>
      <c r="F285" s="144"/>
      <c r="G285" s="144"/>
      <c r="H285" s="144"/>
      <c r="I285" s="144"/>
      <c r="J285" s="144"/>
      <c r="K285" s="144" t="str">
        <f t="shared" si="9"/>
        <v/>
      </c>
      <c r="L285" s="220"/>
      <c r="M285" s="220"/>
      <c r="N285" s="220" t="str">
        <f t="shared" si="10"/>
        <v/>
      </c>
      <c r="O285" s="140"/>
    </row>
    <row r="286" spans="1:15" x14ac:dyDescent="0.25">
      <c r="A286" s="140"/>
      <c r="B286" s="141"/>
      <c r="C286" s="142"/>
      <c r="D286" s="144"/>
      <c r="E286" s="144"/>
      <c r="F286" s="144"/>
      <c r="G286" s="144"/>
      <c r="H286" s="144"/>
      <c r="I286" s="144"/>
      <c r="J286" s="144"/>
      <c r="K286" s="144" t="str">
        <f t="shared" si="9"/>
        <v/>
      </c>
      <c r="L286" s="220"/>
      <c r="M286" s="220"/>
      <c r="N286" s="220" t="str">
        <f t="shared" si="10"/>
        <v/>
      </c>
      <c r="O286" s="140"/>
    </row>
    <row r="287" spans="1:15" x14ac:dyDescent="0.25">
      <c r="A287" s="140"/>
      <c r="B287" s="141"/>
      <c r="C287" s="142"/>
      <c r="D287" s="144"/>
      <c r="E287" s="144"/>
      <c r="F287" s="144"/>
      <c r="G287" s="144"/>
      <c r="H287" s="144"/>
      <c r="I287" s="144"/>
      <c r="J287" s="144"/>
      <c r="K287" s="144" t="str">
        <f t="shared" si="9"/>
        <v/>
      </c>
      <c r="L287" s="220"/>
      <c r="M287" s="220"/>
      <c r="N287" s="220" t="str">
        <f t="shared" si="10"/>
        <v/>
      </c>
      <c r="O287" s="140"/>
    </row>
    <row r="288" spans="1:15" x14ac:dyDescent="0.25">
      <c r="A288" s="140"/>
      <c r="B288" s="141"/>
      <c r="C288" s="142"/>
      <c r="D288" s="144"/>
      <c r="E288" s="144"/>
      <c r="F288" s="144"/>
      <c r="G288" s="144"/>
      <c r="H288" s="144"/>
      <c r="I288" s="144"/>
      <c r="J288" s="144"/>
      <c r="K288" s="144" t="str">
        <f t="shared" si="9"/>
        <v/>
      </c>
      <c r="L288" s="220"/>
      <c r="M288" s="220"/>
      <c r="N288" s="220" t="str">
        <f t="shared" si="10"/>
        <v/>
      </c>
      <c r="O288" s="140"/>
    </row>
    <row r="289" spans="1:15" x14ac:dyDescent="0.25">
      <c r="A289" s="140"/>
      <c r="B289" s="141"/>
      <c r="C289" s="142"/>
      <c r="D289" s="144"/>
      <c r="E289" s="144"/>
      <c r="F289" s="144"/>
      <c r="G289" s="144"/>
      <c r="H289" s="144"/>
      <c r="I289" s="144"/>
      <c r="J289" s="144"/>
      <c r="K289" s="144" t="str">
        <f t="shared" si="9"/>
        <v/>
      </c>
      <c r="L289" s="220"/>
      <c r="M289" s="220"/>
      <c r="N289" s="220" t="str">
        <f t="shared" si="10"/>
        <v/>
      </c>
      <c r="O289" s="140"/>
    </row>
    <row r="290" spans="1:15" x14ac:dyDescent="0.25">
      <c r="A290" s="140"/>
      <c r="B290" s="141"/>
      <c r="C290" s="142"/>
      <c r="D290" s="144"/>
      <c r="E290" s="144"/>
      <c r="F290" s="144"/>
      <c r="G290" s="144"/>
      <c r="H290" s="144"/>
      <c r="I290" s="144"/>
      <c r="J290" s="144"/>
      <c r="K290" s="144" t="str">
        <f t="shared" si="9"/>
        <v/>
      </c>
      <c r="L290" s="220"/>
      <c r="M290" s="220"/>
      <c r="N290" s="220" t="str">
        <f t="shared" si="10"/>
        <v/>
      </c>
      <c r="O290" s="140"/>
    </row>
    <row r="291" spans="1:15" x14ac:dyDescent="0.25">
      <c r="A291" s="140"/>
      <c r="B291" s="141"/>
      <c r="C291" s="142"/>
      <c r="D291" s="144"/>
      <c r="E291" s="144"/>
      <c r="F291" s="144"/>
      <c r="G291" s="144"/>
      <c r="H291" s="144"/>
      <c r="I291" s="144"/>
      <c r="J291" s="144"/>
      <c r="K291" s="144" t="str">
        <f t="shared" si="9"/>
        <v/>
      </c>
      <c r="L291" s="220"/>
      <c r="M291" s="220"/>
      <c r="N291" s="220" t="str">
        <f t="shared" si="10"/>
        <v/>
      </c>
      <c r="O291" s="140"/>
    </row>
    <row r="292" spans="1:15" x14ac:dyDescent="0.25">
      <c r="A292" s="140"/>
      <c r="B292" s="141"/>
      <c r="C292" s="142"/>
      <c r="D292" s="144"/>
      <c r="E292" s="144"/>
      <c r="F292" s="144"/>
      <c r="G292" s="144"/>
      <c r="H292" s="144"/>
      <c r="I292" s="144"/>
      <c r="J292" s="144"/>
      <c r="K292" s="144" t="str">
        <f t="shared" si="9"/>
        <v/>
      </c>
      <c r="L292" s="220"/>
      <c r="M292" s="220"/>
      <c r="N292" s="220" t="str">
        <f t="shared" si="10"/>
        <v/>
      </c>
      <c r="O292" s="140"/>
    </row>
    <row r="293" spans="1:15" x14ac:dyDescent="0.25">
      <c r="A293" s="140"/>
      <c r="B293" s="141"/>
      <c r="C293" s="142"/>
      <c r="D293" s="144"/>
      <c r="E293" s="144"/>
      <c r="F293" s="144"/>
      <c r="G293" s="144"/>
      <c r="H293" s="144"/>
      <c r="I293" s="144"/>
      <c r="J293" s="144"/>
      <c r="K293" s="144" t="str">
        <f t="shared" si="9"/>
        <v/>
      </c>
      <c r="L293" s="220"/>
      <c r="M293" s="220"/>
      <c r="N293" s="220" t="str">
        <f t="shared" si="10"/>
        <v/>
      </c>
      <c r="O293" s="140"/>
    </row>
    <row r="294" spans="1:15" x14ac:dyDescent="0.25">
      <c r="A294" s="140"/>
      <c r="B294" s="141"/>
      <c r="C294" s="142"/>
      <c r="D294" s="144"/>
      <c r="E294" s="144"/>
      <c r="F294" s="144"/>
      <c r="G294" s="144"/>
      <c r="H294" s="144"/>
      <c r="I294" s="144"/>
      <c r="J294" s="144"/>
      <c r="K294" s="144" t="str">
        <f t="shared" si="9"/>
        <v/>
      </c>
      <c r="L294" s="220"/>
      <c r="M294" s="220"/>
      <c r="N294" s="220" t="str">
        <f t="shared" si="10"/>
        <v/>
      </c>
      <c r="O294" s="140"/>
    </row>
    <row r="295" spans="1:15" x14ac:dyDescent="0.25">
      <c r="A295" s="140"/>
      <c r="B295" s="141"/>
      <c r="C295" s="142"/>
      <c r="D295" s="144"/>
      <c r="E295" s="144"/>
      <c r="F295" s="144"/>
      <c r="G295" s="144"/>
      <c r="H295" s="144"/>
      <c r="I295" s="144"/>
      <c r="J295" s="144"/>
      <c r="K295" s="144" t="str">
        <f t="shared" si="9"/>
        <v/>
      </c>
      <c r="L295" s="220"/>
      <c r="M295" s="220"/>
      <c r="N295" s="220" t="str">
        <f t="shared" si="10"/>
        <v/>
      </c>
      <c r="O295" s="140"/>
    </row>
    <row r="296" spans="1:15" x14ac:dyDescent="0.25">
      <c r="A296" s="140"/>
      <c r="B296" s="141"/>
      <c r="C296" s="142"/>
      <c r="D296" s="144"/>
      <c r="E296" s="144"/>
      <c r="F296" s="144"/>
      <c r="G296" s="144"/>
      <c r="H296" s="144"/>
      <c r="I296" s="144"/>
      <c r="J296" s="144"/>
      <c r="K296" s="144" t="str">
        <f t="shared" si="9"/>
        <v/>
      </c>
      <c r="L296" s="220"/>
      <c r="M296" s="220"/>
      <c r="N296" s="220" t="str">
        <f t="shared" si="10"/>
        <v/>
      </c>
      <c r="O296" s="140"/>
    </row>
    <row r="297" spans="1:15" x14ac:dyDescent="0.25">
      <c r="A297" s="140"/>
      <c r="B297" s="141"/>
      <c r="C297" s="142"/>
      <c r="D297" s="144"/>
      <c r="E297" s="144"/>
      <c r="F297" s="144"/>
      <c r="G297" s="144"/>
      <c r="H297" s="144"/>
      <c r="I297" s="144"/>
      <c r="J297" s="144"/>
      <c r="K297" s="144" t="str">
        <f t="shared" si="9"/>
        <v/>
      </c>
      <c r="L297" s="220"/>
      <c r="M297" s="220"/>
      <c r="N297" s="220" t="str">
        <f t="shared" si="10"/>
        <v/>
      </c>
      <c r="O297" s="140"/>
    </row>
    <row r="298" spans="1:15" x14ac:dyDescent="0.25">
      <c r="A298" s="140"/>
      <c r="B298" s="141"/>
      <c r="C298" s="142"/>
      <c r="D298" s="144"/>
      <c r="E298" s="144"/>
      <c r="F298" s="144"/>
      <c r="G298" s="144"/>
      <c r="H298" s="144"/>
      <c r="I298" s="144"/>
      <c r="J298" s="144"/>
      <c r="K298" s="144" t="str">
        <f t="shared" si="9"/>
        <v/>
      </c>
      <c r="L298" s="220"/>
      <c r="M298" s="220"/>
      <c r="N298" s="220" t="str">
        <f t="shared" si="10"/>
        <v/>
      </c>
      <c r="O298" s="140"/>
    </row>
    <row r="299" spans="1:15" x14ac:dyDescent="0.25">
      <c r="A299" s="140"/>
      <c r="B299" s="141"/>
      <c r="C299" s="142"/>
      <c r="D299" s="144"/>
      <c r="E299" s="144"/>
      <c r="F299" s="144"/>
      <c r="G299" s="144"/>
      <c r="H299" s="144"/>
      <c r="I299" s="144"/>
      <c r="J299" s="144"/>
      <c r="K299" s="144" t="str">
        <f t="shared" si="9"/>
        <v/>
      </c>
      <c r="L299" s="220"/>
      <c r="M299" s="220"/>
      <c r="N299" s="220" t="str">
        <f t="shared" si="10"/>
        <v/>
      </c>
      <c r="O299" s="140"/>
    </row>
    <row r="300" spans="1:15" x14ac:dyDescent="0.25">
      <c r="A300" s="140"/>
      <c r="B300" s="141"/>
      <c r="C300" s="142"/>
      <c r="D300" s="144"/>
      <c r="E300" s="144"/>
      <c r="F300" s="144"/>
      <c r="G300" s="144"/>
      <c r="H300" s="144"/>
      <c r="I300" s="144"/>
      <c r="J300" s="144"/>
      <c r="K300" s="144" t="str">
        <f t="shared" si="9"/>
        <v/>
      </c>
      <c r="L300" s="220"/>
      <c r="M300" s="220"/>
      <c r="N300" s="220" t="str">
        <f t="shared" si="10"/>
        <v/>
      </c>
      <c r="O300" s="140"/>
    </row>
    <row r="301" spans="1:15" x14ac:dyDescent="0.25">
      <c r="A301" s="140"/>
      <c r="B301" s="141"/>
      <c r="C301" s="142"/>
      <c r="D301" s="144"/>
      <c r="E301" s="144"/>
      <c r="F301" s="144"/>
      <c r="G301" s="144"/>
      <c r="H301" s="144"/>
      <c r="I301" s="144"/>
      <c r="J301" s="144"/>
      <c r="K301" s="144" t="str">
        <f t="shared" si="9"/>
        <v/>
      </c>
      <c r="L301" s="220"/>
      <c r="M301" s="220"/>
      <c r="N301" s="220" t="str">
        <f t="shared" si="10"/>
        <v/>
      </c>
      <c r="O301" s="140"/>
    </row>
    <row r="302" spans="1:15" x14ac:dyDescent="0.25">
      <c r="A302" s="140"/>
      <c r="B302" s="141"/>
      <c r="C302" s="142"/>
      <c r="D302" s="144"/>
      <c r="E302" s="144"/>
      <c r="F302" s="144"/>
      <c r="G302" s="144"/>
      <c r="H302" s="144"/>
      <c r="I302" s="144"/>
      <c r="J302" s="144"/>
      <c r="K302" s="144" t="str">
        <f t="shared" si="9"/>
        <v/>
      </c>
      <c r="L302" s="220"/>
      <c r="M302" s="220"/>
      <c r="N302" s="220" t="str">
        <f t="shared" si="10"/>
        <v/>
      </c>
      <c r="O302" s="140"/>
    </row>
    <row r="303" spans="1:15" x14ac:dyDescent="0.25">
      <c r="A303" s="140"/>
      <c r="B303" s="141"/>
      <c r="C303" s="142"/>
      <c r="D303" s="144"/>
      <c r="E303" s="144"/>
      <c r="F303" s="144"/>
      <c r="G303" s="144"/>
      <c r="H303" s="144"/>
      <c r="I303" s="144"/>
      <c r="J303" s="144"/>
      <c r="K303" s="144" t="str">
        <f t="shared" si="9"/>
        <v/>
      </c>
      <c r="L303" s="220"/>
      <c r="M303" s="220"/>
      <c r="N303" s="220" t="str">
        <f t="shared" si="10"/>
        <v/>
      </c>
      <c r="O303" s="140"/>
    </row>
    <row r="304" spans="1:15" x14ac:dyDescent="0.25">
      <c r="A304" s="159"/>
      <c r="B304" s="155"/>
      <c r="C304" s="156"/>
      <c r="D304" s="231"/>
      <c r="E304" s="231"/>
      <c r="F304" s="231"/>
      <c r="G304" s="231"/>
      <c r="H304" s="231"/>
      <c r="I304" s="231"/>
      <c r="J304" s="235"/>
      <c r="K304" s="144" t="str">
        <f t="shared" si="9"/>
        <v/>
      </c>
      <c r="L304" s="221"/>
      <c r="M304" s="221"/>
      <c r="N304" s="221" t="str">
        <f t="shared" si="10"/>
        <v/>
      </c>
      <c r="O304" s="164"/>
    </row>
    <row r="305" spans="1:19" x14ac:dyDescent="0.25">
      <c r="A305" s="160"/>
      <c r="B305" s="157"/>
      <c r="C305" s="158"/>
      <c r="D305" s="232"/>
      <c r="E305" s="232"/>
      <c r="F305" s="232"/>
      <c r="G305" s="232"/>
      <c r="H305" s="232"/>
      <c r="I305" s="232"/>
      <c r="J305" s="144"/>
      <c r="K305" s="144" t="str">
        <f t="shared" si="9"/>
        <v/>
      </c>
      <c r="L305" s="222"/>
      <c r="M305" s="222"/>
      <c r="N305" s="222" t="str">
        <f t="shared" si="10"/>
        <v/>
      </c>
      <c r="O305" s="165"/>
      <c r="P305" s="23"/>
      <c r="Q305" s="23"/>
      <c r="R305" s="14"/>
      <c r="S305" s="14"/>
    </row>
    <row r="306" spans="1:19" x14ac:dyDescent="0.25">
      <c r="A306" s="159"/>
      <c r="B306" s="155"/>
      <c r="C306" s="156"/>
      <c r="D306" s="231"/>
      <c r="E306" s="231"/>
      <c r="F306" s="231"/>
      <c r="G306" s="231"/>
      <c r="H306" s="231"/>
      <c r="I306" s="231"/>
      <c r="J306" s="235"/>
      <c r="K306" s="144" t="str">
        <f t="shared" si="9"/>
        <v/>
      </c>
      <c r="L306" s="221"/>
      <c r="M306" s="221"/>
      <c r="N306" s="221" t="str">
        <f t="shared" si="10"/>
        <v/>
      </c>
      <c r="O306" s="164"/>
      <c r="P306" s="152"/>
      <c r="Q306" s="152"/>
      <c r="R306" s="14"/>
      <c r="S306" s="14"/>
    </row>
    <row r="307" spans="1:19" x14ac:dyDescent="0.25">
      <c r="A307" s="160"/>
      <c r="B307" s="157"/>
      <c r="C307" s="158"/>
      <c r="D307" s="232"/>
      <c r="E307" s="232"/>
      <c r="F307" s="232"/>
      <c r="G307" s="232"/>
      <c r="H307" s="232"/>
      <c r="I307" s="232"/>
      <c r="J307" s="144"/>
      <c r="K307" s="144" t="str">
        <f t="shared" si="9"/>
        <v/>
      </c>
      <c r="L307" s="222"/>
      <c r="M307" s="222"/>
      <c r="N307" s="222" t="str">
        <f t="shared" si="10"/>
        <v/>
      </c>
      <c r="O307" s="165"/>
      <c r="P307" s="152"/>
      <c r="Q307" s="152"/>
      <c r="R307" s="14"/>
      <c r="S307" s="14"/>
    </row>
    <row r="308" spans="1:19" ht="15.75" customHeight="1" x14ac:dyDescent="0.25">
      <c r="A308" s="159"/>
      <c r="B308" s="155"/>
      <c r="C308" s="156"/>
      <c r="D308" s="231"/>
      <c r="E308" s="231"/>
      <c r="F308" s="231"/>
      <c r="G308" s="231"/>
      <c r="H308" s="231"/>
      <c r="I308" s="231"/>
      <c r="J308" s="235"/>
      <c r="K308" s="144" t="str">
        <f t="shared" si="9"/>
        <v/>
      </c>
      <c r="L308" s="221"/>
      <c r="M308" s="221"/>
      <c r="N308" s="221" t="str">
        <f t="shared" si="10"/>
        <v/>
      </c>
      <c r="O308" s="164"/>
      <c r="P308" s="27"/>
      <c r="Q308" s="27"/>
      <c r="R308" s="14"/>
      <c r="S308" s="14"/>
    </row>
    <row r="309" spans="1:19" x14ac:dyDescent="0.25">
      <c r="A309" s="160"/>
      <c r="B309" s="157"/>
      <c r="C309" s="158"/>
      <c r="D309" s="232"/>
      <c r="E309" s="232"/>
      <c r="F309" s="232"/>
      <c r="G309" s="232"/>
      <c r="H309" s="232"/>
      <c r="I309" s="232"/>
      <c r="J309" s="144"/>
      <c r="K309" s="144" t="str">
        <f t="shared" si="9"/>
        <v/>
      </c>
      <c r="L309" s="222"/>
      <c r="M309" s="222"/>
      <c r="N309" s="222" t="str">
        <f t="shared" si="10"/>
        <v/>
      </c>
      <c r="O309" s="165"/>
      <c r="P309" s="30"/>
      <c r="Q309" s="30"/>
      <c r="R309" s="30"/>
      <c r="S309" s="14"/>
    </row>
    <row r="310" spans="1:19" x14ac:dyDescent="0.25">
      <c r="A310" s="159"/>
      <c r="B310" s="155"/>
      <c r="C310" s="156"/>
      <c r="D310" s="231"/>
      <c r="E310" s="231"/>
      <c r="F310" s="231"/>
      <c r="G310" s="231"/>
      <c r="H310" s="231"/>
      <c r="I310" s="231"/>
      <c r="J310" s="235"/>
      <c r="K310" s="144" t="str">
        <f t="shared" si="9"/>
        <v/>
      </c>
      <c r="L310" s="221"/>
      <c r="M310" s="221"/>
      <c r="N310" s="221" t="str">
        <f t="shared" si="10"/>
        <v/>
      </c>
      <c r="O310" s="164"/>
      <c r="P310" s="32"/>
      <c r="Q310" s="32"/>
      <c r="R310" s="14"/>
      <c r="S310" s="14"/>
    </row>
    <row r="311" spans="1:19" x14ac:dyDescent="0.25">
      <c r="A311" s="160"/>
      <c r="B311" s="157"/>
      <c r="C311" s="158"/>
      <c r="D311" s="232"/>
      <c r="E311" s="232"/>
      <c r="F311" s="232"/>
      <c r="G311" s="232"/>
      <c r="H311" s="232"/>
      <c r="I311" s="232"/>
      <c r="J311" s="144"/>
      <c r="K311" s="144" t="str">
        <f t="shared" si="9"/>
        <v/>
      </c>
      <c r="L311" s="222"/>
      <c r="M311" s="222"/>
      <c r="N311" s="222" t="str">
        <f t="shared" si="10"/>
        <v/>
      </c>
      <c r="O311" s="165"/>
      <c r="P311" s="32"/>
      <c r="Q311" s="32"/>
      <c r="R311" s="14"/>
      <c r="S311" s="14"/>
    </row>
    <row r="312" spans="1:19" x14ac:dyDescent="0.25">
      <c r="A312" s="159"/>
      <c r="B312" s="155"/>
      <c r="C312" s="156"/>
      <c r="D312" s="231"/>
      <c r="E312" s="231"/>
      <c r="F312" s="231"/>
      <c r="G312" s="231"/>
      <c r="H312" s="231"/>
      <c r="I312" s="231"/>
      <c r="J312" s="235"/>
      <c r="K312" s="144" t="str">
        <f t="shared" si="9"/>
        <v/>
      </c>
      <c r="L312" s="221"/>
      <c r="M312" s="221"/>
      <c r="N312" s="221" t="str">
        <f t="shared" si="10"/>
        <v/>
      </c>
      <c r="O312" s="164"/>
    </row>
    <row r="313" spans="1:19" x14ac:dyDescent="0.25">
      <c r="A313" s="160"/>
      <c r="B313" s="157"/>
      <c r="C313" s="158"/>
      <c r="D313" s="232"/>
      <c r="E313" s="232"/>
      <c r="F313" s="232"/>
      <c r="G313" s="232"/>
      <c r="H313" s="232"/>
      <c r="I313" s="232"/>
      <c r="J313" s="144"/>
      <c r="K313" s="144" t="str">
        <f t="shared" si="9"/>
        <v/>
      </c>
      <c r="L313" s="222"/>
      <c r="M313" s="222"/>
      <c r="N313" s="222" t="str">
        <f t="shared" si="10"/>
        <v/>
      </c>
      <c r="O313" s="165"/>
    </row>
    <row r="314" spans="1:19" x14ac:dyDescent="0.25">
      <c r="A314" s="159"/>
      <c r="B314" s="155"/>
      <c r="C314" s="156"/>
      <c r="D314" s="231"/>
      <c r="E314" s="231"/>
      <c r="F314" s="231"/>
      <c r="G314" s="231"/>
      <c r="H314" s="231"/>
      <c r="I314" s="231"/>
      <c r="J314" s="235"/>
      <c r="K314" s="144" t="str">
        <f t="shared" si="9"/>
        <v/>
      </c>
      <c r="L314" s="221"/>
      <c r="M314" s="221"/>
      <c r="N314" s="221" t="str">
        <f t="shared" si="10"/>
        <v/>
      </c>
      <c r="O314" s="164"/>
    </row>
    <row r="315" spans="1:19" x14ac:dyDescent="0.25">
      <c r="A315" s="160"/>
      <c r="B315" s="157"/>
      <c r="C315" s="158"/>
      <c r="D315" s="232"/>
      <c r="E315" s="232"/>
      <c r="F315" s="232"/>
      <c r="G315" s="232"/>
      <c r="H315" s="232"/>
      <c r="I315" s="232"/>
      <c r="J315" s="144"/>
      <c r="K315" s="144" t="str">
        <f t="shared" si="9"/>
        <v/>
      </c>
      <c r="L315" s="222"/>
      <c r="M315" s="222"/>
      <c r="N315" s="222" t="str">
        <f t="shared" si="10"/>
        <v/>
      </c>
      <c r="O315" s="165"/>
    </row>
    <row r="316" spans="1:19" x14ac:dyDescent="0.25">
      <c r="A316" s="159"/>
      <c r="B316" s="155"/>
      <c r="C316" s="156"/>
      <c r="D316" s="231"/>
      <c r="E316" s="231"/>
      <c r="F316" s="231"/>
      <c r="G316" s="231"/>
      <c r="H316" s="231"/>
      <c r="I316" s="231"/>
      <c r="J316" s="235"/>
      <c r="K316" s="144" t="str">
        <f t="shared" si="9"/>
        <v/>
      </c>
      <c r="L316" s="221"/>
      <c r="M316" s="221"/>
      <c r="N316" s="221" t="str">
        <f t="shared" si="10"/>
        <v/>
      </c>
      <c r="O316" s="164"/>
    </row>
    <row r="317" spans="1:19" x14ac:dyDescent="0.25">
      <c r="A317" s="160"/>
      <c r="B317" s="157"/>
      <c r="C317" s="158"/>
      <c r="D317" s="232"/>
      <c r="E317" s="232"/>
      <c r="F317" s="232"/>
      <c r="G317" s="232"/>
      <c r="H317" s="232"/>
      <c r="I317" s="232"/>
      <c r="J317" s="144"/>
      <c r="K317" s="144" t="str">
        <f t="shared" si="9"/>
        <v/>
      </c>
      <c r="L317" s="222"/>
      <c r="M317" s="222"/>
      <c r="N317" s="222" t="str">
        <f t="shared" si="10"/>
        <v/>
      </c>
      <c r="O317" s="165"/>
    </row>
    <row r="318" spans="1:19" x14ac:dyDescent="0.25">
      <c r="A318" s="159"/>
      <c r="B318" s="155"/>
      <c r="C318" s="156"/>
      <c r="D318" s="231"/>
      <c r="E318" s="231"/>
      <c r="F318" s="231"/>
      <c r="G318" s="231"/>
      <c r="H318" s="231"/>
      <c r="I318" s="231"/>
      <c r="J318" s="235"/>
      <c r="K318" s="144" t="str">
        <f t="shared" si="9"/>
        <v/>
      </c>
      <c r="L318" s="221"/>
      <c r="M318" s="221"/>
      <c r="N318" s="221" t="str">
        <f t="shared" si="10"/>
        <v/>
      </c>
      <c r="O318" s="164"/>
    </row>
    <row r="319" spans="1:19" x14ac:dyDescent="0.25">
      <c r="A319" s="160"/>
      <c r="B319" s="157"/>
      <c r="C319" s="158"/>
      <c r="D319" s="232"/>
      <c r="E319" s="232"/>
      <c r="F319" s="232"/>
      <c r="G319" s="232"/>
      <c r="H319" s="232"/>
      <c r="I319" s="232"/>
      <c r="J319" s="144"/>
      <c r="K319" s="144" t="str">
        <f t="shared" si="9"/>
        <v/>
      </c>
      <c r="L319" s="222"/>
      <c r="M319" s="222"/>
      <c r="N319" s="222" t="str">
        <f t="shared" si="10"/>
        <v/>
      </c>
      <c r="O319" s="165"/>
    </row>
    <row r="320" spans="1:19" x14ac:dyDescent="0.25">
      <c r="A320" s="159"/>
      <c r="B320" s="155"/>
      <c r="C320" s="156"/>
      <c r="D320" s="231"/>
      <c r="E320" s="231"/>
      <c r="F320" s="231"/>
      <c r="G320" s="231"/>
      <c r="H320" s="231"/>
      <c r="I320" s="231"/>
      <c r="J320" s="235"/>
      <c r="K320" s="144" t="str">
        <f t="shared" si="9"/>
        <v/>
      </c>
      <c r="L320" s="221"/>
      <c r="M320" s="221"/>
      <c r="N320" s="221" t="str">
        <f t="shared" si="10"/>
        <v/>
      </c>
      <c r="O320" s="164"/>
    </row>
    <row r="321" spans="1:15" x14ac:dyDescent="0.25">
      <c r="A321" s="160"/>
      <c r="B321" s="157"/>
      <c r="C321" s="158"/>
      <c r="D321" s="232"/>
      <c r="E321" s="232"/>
      <c r="F321" s="232"/>
      <c r="G321" s="232"/>
      <c r="H321" s="232"/>
      <c r="I321" s="232"/>
      <c r="J321" s="144"/>
      <c r="K321" s="144" t="str">
        <f t="shared" si="9"/>
        <v/>
      </c>
      <c r="L321" s="222"/>
      <c r="M321" s="222"/>
      <c r="N321" s="222" t="str">
        <f t="shared" si="10"/>
        <v/>
      </c>
      <c r="O321" s="165"/>
    </row>
    <row r="322" spans="1:15" x14ac:dyDescent="0.25">
      <c r="A322" s="159"/>
      <c r="B322" s="155"/>
      <c r="C322" s="156"/>
      <c r="D322" s="231"/>
      <c r="E322" s="231"/>
      <c r="F322" s="231"/>
      <c r="G322" s="231"/>
      <c r="H322" s="231"/>
      <c r="I322" s="231"/>
      <c r="J322" s="235"/>
      <c r="K322" s="144" t="str">
        <f t="shared" si="9"/>
        <v/>
      </c>
      <c r="L322" s="221"/>
      <c r="M322" s="221"/>
      <c r="N322" s="221" t="str">
        <f t="shared" si="10"/>
        <v/>
      </c>
      <c r="O322" s="164"/>
    </row>
    <row r="323" spans="1:15" x14ac:dyDescent="0.25">
      <c r="A323" s="160"/>
      <c r="B323" s="157"/>
      <c r="C323" s="158"/>
      <c r="D323" s="232"/>
      <c r="E323" s="232"/>
      <c r="F323" s="232"/>
      <c r="G323" s="232"/>
      <c r="H323" s="232"/>
      <c r="I323" s="232"/>
      <c r="J323" s="144"/>
      <c r="K323" s="144" t="str">
        <f t="shared" si="9"/>
        <v/>
      </c>
      <c r="L323" s="222"/>
      <c r="M323" s="222"/>
      <c r="N323" s="222" t="str">
        <f t="shared" si="10"/>
        <v/>
      </c>
      <c r="O323" s="165"/>
    </row>
    <row r="324" spans="1:15" x14ac:dyDescent="0.25">
      <c r="A324" s="159"/>
      <c r="B324" s="155"/>
      <c r="C324" s="156"/>
      <c r="D324" s="231"/>
      <c r="E324" s="231"/>
      <c r="F324" s="231"/>
      <c r="G324" s="231"/>
      <c r="H324" s="231"/>
      <c r="I324" s="231"/>
      <c r="J324" s="235"/>
      <c r="K324" s="144" t="str">
        <f t="shared" si="9"/>
        <v/>
      </c>
      <c r="L324" s="221"/>
      <c r="M324" s="221"/>
      <c r="N324" s="221" t="str">
        <f t="shared" si="10"/>
        <v/>
      </c>
      <c r="O324" s="164"/>
    </row>
    <row r="325" spans="1:15" x14ac:dyDescent="0.25">
      <c r="A325" s="160"/>
      <c r="B325" s="157"/>
      <c r="C325" s="158"/>
      <c r="D325" s="232"/>
      <c r="E325" s="232"/>
      <c r="F325" s="232"/>
      <c r="G325" s="232"/>
      <c r="H325" s="232"/>
      <c r="I325" s="232"/>
      <c r="J325" s="144"/>
      <c r="K325" s="144" t="str">
        <f t="shared" si="9"/>
        <v/>
      </c>
      <c r="L325" s="222"/>
      <c r="M325" s="222"/>
      <c r="N325" s="222" t="str">
        <f t="shared" si="10"/>
        <v/>
      </c>
      <c r="O325" s="165"/>
    </row>
    <row r="326" spans="1:15" x14ac:dyDescent="0.25">
      <c r="A326" s="159"/>
      <c r="B326" s="155"/>
      <c r="C326" s="156"/>
      <c r="D326" s="231"/>
      <c r="E326" s="231"/>
      <c r="F326" s="231"/>
      <c r="G326" s="231"/>
      <c r="H326" s="231"/>
      <c r="I326" s="231"/>
      <c r="J326" s="235"/>
      <c r="K326" s="144" t="str">
        <f t="shared" ref="K326:K389" si="11">IF(D326+J326=0,"",D326+J326)</f>
        <v/>
      </c>
      <c r="L326" s="221"/>
      <c r="M326" s="221"/>
      <c r="N326" s="221" t="str">
        <f t="shared" ref="N326:N389" si="12">IF(AND(L326=0,M326=0),"",L326-M326)</f>
        <v/>
      </c>
      <c r="O326" s="164"/>
    </row>
    <row r="327" spans="1:15" x14ac:dyDescent="0.25">
      <c r="A327" s="160"/>
      <c r="B327" s="157"/>
      <c r="C327" s="158"/>
      <c r="D327" s="232"/>
      <c r="E327" s="232"/>
      <c r="F327" s="232"/>
      <c r="G327" s="232"/>
      <c r="H327" s="232"/>
      <c r="I327" s="232"/>
      <c r="J327" s="144"/>
      <c r="K327" s="144" t="str">
        <f t="shared" si="11"/>
        <v/>
      </c>
      <c r="L327" s="222"/>
      <c r="M327" s="222"/>
      <c r="N327" s="222" t="str">
        <f t="shared" si="12"/>
        <v/>
      </c>
      <c r="O327" s="165"/>
    </row>
    <row r="328" spans="1:15" x14ac:dyDescent="0.25">
      <c r="A328" s="159"/>
      <c r="B328" s="155"/>
      <c r="C328" s="156"/>
      <c r="D328" s="231"/>
      <c r="E328" s="231"/>
      <c r="F328" s="231"/>
      <c r="G328" s="231"/>
      <c r="H328" s="231"/>
      <c r="I328" s="231"/>
      <c r="J328" s="235"/>
      <c r="K328" s="144" t="str">
        <f t="shared" si="11"/>
        <v/>
      </c>
      <c r="L328" s="221"/>
      <c r="M328" s="221"/>
      <c r="N328" s="221" t="str">
        <f t="shared" si="12"/>
        <v/>
      </c>
      <c r="O328" s="164"/>
    </row>
    <row r="329" spans="1:15" x14ac:dyDescent="0.25">
      <c r="A329" s="160"/>
      <c r="B329" s="157"/>
      <c r="C329" s="158"/>
      <c r="D329" s="232"/>
      <c r="E329" s="232"/>
      <c r="F329" s="232"/>
      <c r="G329" s="232"/>
      <c r="H329" s="232"/>
      <c r="I329" s="232"/>
      <c r="J329" s="144"/>
      <c r="K329" s="144" t="str">
        <f t="shared" si="11"/>
        <v/>
      </c>
      <c r="L329" s="222"/>
      <c r="M329" s="222"/>
      <c r="N329" s="222" t="str">
        <f t="shared" si="12"/>
        <v/>
      </c>
      <c r="O329" s="165"/>
    </row>
    <row r="330" spans="1:15" x14ac:dyDescent="0.25">
      <c r="A330" s="159"/>
      <c r="B330" s="155"/>
      <c r="C330" s="156"/>
      <c r="D330" s="231"/>
      <c r="E330" s="231"/>
      <c r="F330" s="231"/>
      <c r="G330" s="231"/>
      <c r="H330" s="231"/>
      <c r="I330" s="231"/>
      <c r="J330" s="235"/>
      <c r="K330" s="144" t="str">
        <f t="shared" si="11"/>
        <v/>
      </c>
      <c r="L330" s="221"/>
      <c r="M330" s="221"/>
      <c r="N330" s="221" t="str">
        <f t="shared" si="12"/>
        <v/>
      </c>
      <c r="O330" s="164"/>
    </row>
    <row r="331" spans="1:15" x14ac:dyDescent="0.25">
      <c r="A331" s="160"/>
      <c r="B331" s="157"/>
      <c r="C331" s="158"/>
      <c r="D331" s="232"/>
      <c r="E331" s="232"/>
      <c r="F331" s="232"/>
      <c r="G331" s="232"/>
      <c r="H331" s="232"/>
      <c r="I331" s="232"/>
      <c r="J331" s="144"/>
      <c r="K331" s="144" t="str">
        <f t="shared" si="11"/>
        <v/>
      </c>
      <c r="L331" s="222"/>
      <c r="M331" s="222"/>
      <c r="N331" s="222" t="str">
        <f t="shared" si="12"/>
        <v/>
      </c>
      <c r="O331" s="165"/>
    </row>
    <row r="332" spans="1:15" x14ac:dyDescent="0.25">
      <c r="A332" s="159"/>
      <c r="B332" s="155"/>
      <c r="C332" s="156"/>
      <c r="D332" s="231"/>
      <c r="E332" s="231"/>
      <c r="F332" s="231"/>
      <c r="G332" s="231"/>
      <c r="H332" s="231"/>
      <c r="I332" s="231"/>
      <c r="J332" s="235"/>
      <c r="K332" s="144" t="str">
        <f t="shared" si="11"/>
        <v/>
      </c>
      <c r="L332" s="221"/>
      <c r="M332" s="221"/>
      <c r="N332" s="221" t="str">
        <f t="shared" si="12"/>
        <v/>
      </c>
      <c r="O332" s="164"/>
    </row>
    <row r="333" spans="1:15" x14ac:dyDescent="0.25">
      <c r="A333" s="160"/>
      <c r="B333" s="157"/>
      <c r="C333" s="158"/>
      <c r="D333" s="232"/>
      <c r="E333" s="232"/>
      <c r="F333" s="232"/>
      <c r="G333" s="232"/>
      <c r="H333" s="232"/>
      <c r="I333" s="232"/>
      <c r="J333" s="144"/>
      <c r="K333" s="144" t="str">
        <f t="shared" si="11"/>
        <v/>
      </c>
      <c r="L333" s="222"/>
      <c r="M333" s="222"/>
      <c r="N333" s="222" t="str">
        <f t="shared" si="12"/>
        <v/>
      </c>
      <c r="O333" s="165"/>
    </row>
    <row r="334" spans="1:15" x14ac:dyDescent="0.25">
      <c r="A334" s="159"/>
      <c r="B334" s="155"/>
      <c r="C334" s="156"/>
      <c r="D334" s="231"/>
      <c r="E334" s="231"/>
      <c r="F334" s="231"/>
      <c r="G334" s="231"/>
      <c r="H334" s="231"/>
      <c r="I334" s="231"/>
      <c r="J334" s="235"/>
      <c r="K334" s="144" t="str">
        <f t="shared" si="11"/>
        <v/>
      </c>
      <c r="L334" s="221"/>
      <c r="M334" s="221"/>
      <c r="N334" s="221" t="str">
        <f t="shared" si="12"/>
        <v/>
      </c>
      <c r="O334" s="164"/>
    </row>
    <row r="335" spans="1:15" x14ac:dyDescent="0.25">
      <c r="A335" s="160"/>
      <c r="B335" s="157"/>
      <c r="C335" s="158"/>
      <c r="D335" s="232"/>
      <c r="E335" s="232"/>
      <c r="F335" s="232"/>
      <c r="G335" s="232"/>
      <c r="H335" s="232"/>
      <c r="I335" s="232"/>
      <c r="J335" s="144"/>
      <c r="K335" s="144" t="str">
        <f t="shared" si="11"/>
        <v/>
      </c>
      <c r="L335" s="222"/>
      <c r="M335" s="222"/>
      <c r="N335" s="222" t="str">
        <f t="shared" si="12"/>
        <v/>
      </c>
      <c r="O335" s="165"/>
    </row>
    <row r="336" spans="1:15" x14ac:dyDescent="0.25">
      <c r="A336" s="159"/>
      <c r="B336" s="155"/>
      <c r="C336" s="156"/>
      <c r="D336" s="231"/>
      <c r="E336" s="231"/>
      <c r="F336" s="231"/>
      <c r="G336" s="231"/>
      <c r="H336" s="231"/>
      <c r="I336" s="231"/>
      <c r="J336" s="235"/>
      <c r="K336" s="144" t="str">
        <f t="shared" si="11"/>
        <v/>
      </c>
      <c r="L336" s="221"/>
      <c r="M336" s="221"/>
      <c r="N336" s="221" t="str">
        <f t="shared" si="12"/>
        <v/>
      </c>
      <c r="O336" s="164"/>
    </row>
    <row r="337" spans="1:15" x14ac:dyDescent="0.25">
      <c r="A337" s="160"/>
      <c r="B337" s="157"/>
      <c r="C337" s="158"/>
      <c r="D337" s="232"/>
      <c r="E337" s="232"/>
      <c r="F337" s="232"/>
      <c r="G337" s="232"/>
      <c r="H337" s="232"/>
      <c r="I337" s="232"/>
      <c r="J337" s="144"/>
      <c r="K337" s="144" t="str">
        <f t="shared" si="11"/>
        <v/>
      </c>
      <c r="L337" s="222"/>
      <c r="M337" s="222"/>
      <c r="N337" s="222" t="str">
        <f t="shared" si="12"/>
        <v/>
      </c>
      <c r="O337" s="165"/>
    </row>
    <row r="338" spans="1:15" x14ac:dyDescent="0.25">
      <c r="A338" s="159"/>
      <c r="B338" s="155"/>
      <c r="C338" s="156"/>
      <c r="D338" s="231"/>
      <c r="E338" s="231"/>
      <c r="F338" s="231"/>
      <c r="G338" s="231"/>
      <c r="H338" s="231"/>
      <c r="I338" s="231"/>
      <c r="J338" s="235"/>
      <c r="K338" s="144" t="str">
        <f t="shared" si="11"/>
        <v/>
      </c>
      <c r="L338" s="221"/>
      <c r="M338" s="221"/>
      <c r="N338" s="221" t="str">
        <f t="shared" si="12"/>
        <v/>
      </c>
      <c r="O338" s="164"/>
    </row>
    <row r="339" spans="1:15" x14ac:dyDescent="0.25">
      <c r="A339" s="160"/>
      <c r="B339" s="157"/>
      <c r="C339" s="158"/>
      <c r="D339" s="232"/>
      <c r="E339" s="232"/>
      <c r="F339" s="232"/>
      <c r="G339" s="232"/>
      <c r="H339" s="232"/>
      <c r="I339" s="232"/>
      <c r="J339" s="144"/>
      <c r="K339" s="144" t="str">
        <f t="shared" si="11"/>
        <v/>
      </c>
      <c r="L339" s="222"/>
      <c r="M339" s="222"/>
      <c r="N339" s="222" t="str">
        <f t="shared" si="12"/>
        <v/>
      </c>
      <c r="O339" s="165"/>
    </row>
    <row r="340" spans="1:15" x14ac:dyDescent="0.25">
      <c r="A340" s="159"/>
      <c r="B340" s="155"/>
      <c r="C340" s="156"/>
      <c r="D340" s="231"/>
      <c r="E340" s="231"/>
      <c r="F340" s="231"/>
      <c r="G340" s="231"/>
      <c r="H340" s="231"/>
      <c r="I340" s="231"/>
      <c r="J340" s="235"/>
      <c r="K340" s="144" t="str">
        <f t="shared" si="11"/>
        <v/>
      </c>
      <c r="L340" s="221"/>
      <c r="M340" s="221"/>
      <c r="N340" s="221" t="str">
        <f t="shared" si="12"/>
        <v/>
      </c>
      <c r="O340" s="164"/>
    </row>
    <row r="341" spans="1:15" x14ac:dyDescent="0.25">
      <c r="A341" s="160"/>
      <c r="B341" s="157"/>
      <c r="C341" s="158"/>
      <c r="D341" s="232"/>
      <c r="E341" s="232"/>
      <c r="F341" s="232"/>
      <c r="G341" s="232"/>
      <c r="H341" s="232"/>
      <c r="I341" s="232"/>
      <c r="J341" s="144"/>
      <c r="K341" s="144" t="str">
        <f t="shared" si="11"/>
        <v/>
      </c>
      <c r="L341" s="222"/>
      <c r="M341" s="222"/>
      <c r="N341" s="222" t="str">
        <f t="shared" si="12"/>
        <v/>
      </c>
      <c r="O341" s="165"/>
    </row>
    <row r="342" spans="1:15" x14ac:dyDescent="0.25">
      <c r="A342" s="159"/>
      <c r="B342" s="155"/>
      <c r="C342" s="156"/>
      <c r="D342" s="231"/>
      <c r="E342" s="231"/>
      <c r="F342" s="231"/>
      <c r="G342" s="231"/>
      <c r="H342" s="231"/>
      <c r="I342" s="231"/>
      <c r="J342" s="235"/>
      <c r="K342" s="144" t="str">
        <f t="shared" si="11"/>
        <v/>
      </c>
      <c r="L342" s="221"/>
      <c r="M342" s="221"/>
      <c r="N342" s="221" t="str">
        <f t="shared" si="12"/>
        <v/>
      </c>
      <c r="O342" s="164"/>
    </row>
    <row r="343" spans="1:15" x14ac:dyDescent="0.25">
      <c r="A343" s="160"/>
      <c r="B343" s="157"/>
      <c r="C343" s="158"/>
      <c r="D343" s="232"/>
      <c r="E343" s="232"/>
      <c r="F343" s="232"/>
      <c r="G343" s="232"/>
      <c r="H343" s="232"/>
      <c r="I343" s="232"/>
      <c r="J343" s="144"/>
      <c r="K343" s="144" t="str">
        <f t="shared" si="11"/>
        <v/>
      </c>
      <c r="L343" s="222"/>
      <c r="M343" s="222"/>
      <c r="N343" s="222" t="str">
        <f t="shared" si="12"/>
        <v/>
      </c>
      <c r="O343" s="165"/>
    </row>
    <row r="344" spans="1:15" x14ac:dyDescent="0.25">
      <c r="A344" s="159"/>
      <c r="B344" s="155"/>
      <c r="C344" s="156"/>
      <c r="D344" s="231"/>
      <c r="E344" s="231"/>
      <c r="F344" s="231"/>
      <c r="G344" s="231"/>
      <c r="H344" s="231"/>
      <c r="I344" s="231"/>
      <c r="J344" s="235"/>
      <c r="K344" s="144" t="str">
        <f t="shared" si="11"/>
        <v/>
      </c>
      <c r="L344" s="221"/>
      <c r="M344" s="221"/>
      <c r="N344" s="221" t="str">
        <f t="shared" si="12"/>
        <v/>
      </c>
      <c r="O344" s="164"/>
    </row>
    <row r="345" spans="1:15" x14ac:dyDescent="0.25">
      <c r="A345" s="160"/>
      <c r="B345" s="157"/>
      <c r="C345" s="158"/>
      <c r="D345" s="232"/>
      <c r="E345" s="232"/>
      <c r="F345" s="232"/>
      <c r="G345" s="232"/>
      <c r="H345" s="232"/>
      <c r="I345" s="232"/>
      <c r="J345" s="144"/>
      <c r="K345" s="144" t="str">
        <f t="shared" si="11"/>
        <v/>
      </c>
      <c r="L345" s="222"/>
      <c r="M345" s="222"/>
      <c r="N345" s="222" t="str">
        <f t="shared" si="12"/>
        <v/>
      </c>
      <c r="O345" s="165"/>
    </row>
    <row r="346" spans="1:15" x14ac:dyDescent="0.25">
      <c r="A346" s="159"/>
      <c r="B346" s="155"/>
      <c r="C346" s="156"/>
      <c r="D346" s="231"/>
      <c r="E346" s="231"/>
      <c r="F346" s="231"/>
      <c r="G346" s="231"/>
      <c r="H346" s="231"/>
      <c r="I346" s="231"/>
      <c r="J346" s="235"/>
      <c r="K346" s="144" t="str">
        <f t="shared" si="11"/>
        <v/>
      </c>
      <c r="L346" s="221"/>
      <c r="M346" s="221"/>
      <c r="N346" s="221" t="str">
        <f t="shared" si="12"/>
        <v/>
      </c>
      <c r="O346" s="164"/>
    </row>
    <row r="347" spans="1:15" x14ac:dyDescent="0.25">
      <c r="A347" s="160"/>
      <c r="B347" s="157"/>
      <c r="C347" s="158"/>
      <c r="D347" s="232"/>
      <c r="E347" s="232"/>
      <c r="F347" s="232"/>
      <c r="G347" s="232"/>
      <c r="H347" s="232"/>
      <c r="I347" s="232"/>
      <c r="J347" s="144"/>
      <c r="K347" s="144" t="str">
        <f t="shared" si="11"/>
        <v/>
      </c>
      <c r="L347" s="222"/>
      <c r="M347" s="222"/>
      <c r="N347" s="222" t="str">
        <f t="shared" si="12"/>
        <v/>
      </c>
      <c r="O347" s="165"/>
    </row>
    <row r="348" spans="1:15" x14ac:dyDescent="0.25">
      <c r="A348" s="159"/>
      <c r="B348" s="155"/>
      <c r="C348" s="156"/>
      <c r="D348" s="231"/>
      <c r="E348" s="231"/>
      <c r="F348" s="231"/>
      <c r="G348" s="231"/>
      <c r="H348" s="231"/>
      <c r="I348" s="231"/>
      <c r="J348" s="235"/>
      <c r="K348" s="144" t="str">
        <f t="shared" si="11"/>
        <v/>
      </c>
      <c r="L348" s="221"/>
      <c r="M348" s="221"/>
      <c r="N348" s="221" t="str">
        <f t="shared" si="12"/>
        <v/>
      </c>
      <c r="O348" s="164"/>
    </row>
    <row r="349" spans="1:15" x14ac:dyDescent="0.25">
      <c r="A349" s="160"/>
      <c r="B349" s="157"/>
      <c r="C349" s="158"/>
      <c r="D349" s="232"/>
      <c r="E349" s="232"/>
      <c r="F349" s="232"/>
      <c r="G349" s="232"/>
      <c r="H349" s="232"/>
      <c r="I349" s="232"/>
      <c r="J349" s="144"/>
      <c r="K349" s="144" t="str">
        <f t="shared" si="11"/>
        <v/>
      </c>
      <c r="L349" s="222"/>
      <c r="M349" s="222"/>
      <c r="N349" s="222" t="str">
        <f t="shared" si="12"/>
        <v/>
      </c>
      <c r="O349" s="165"/>
    </row>
    <row r="350" spans="1:15" x14ac:dyDescent="0.25">
      <c r="A350" s="159"/>
      <c r="B350" s="155"/>
      <c r="C350" s="156"/>
      <c r="D350" s="231"/>
      <c r="E350" s="231"/>
      <c r="F350" s="231"/>
      <c r="G350" s="231"/>
      <c r="H350" s="231"/>
      <c r="I350" s="231"/>
      <c r="J350" s="235"/>
      <c r="K350" s="144" t="str">
        <f t="shared" si="11"/>
        <v/>
      </c>
      <c r="L350" s="221"/>
      <c r="M350" s="221"/>
      <c r="N350" s="221" t="str">
        <f t="shared" si="12"/>
        <v/>
      </c>
      <c r="O350" s="164"/>
    </row>
    <row r="351" spans="1:15" x14ac:dyDescent="0.25">
      <c r="A351" s="160"/>
      <c r="B351" s="157"/>
      <c r="C351" s="158"/>
      <c r="D351" s="232"/>
      <c r="E351" s="232"/>
      <c r="F351" s="232"/>
      <c r="G351" s="232"/>
      <c r="H351" s="232"/>
      <c r="I351" s="232"/>
      <c r="J351" s="144"/>
      <c r="K351" s="144" t="str">
        <f t="shared" si="11"/>
        <v/>
      </c>
      <c r="L351" s="222"/>
      <c r="M351" s="222"/>
      <c r="N351" s="222" t="str">
        <f t="shared" si="12"/>
        <v/>
      </c>
      <c r="O351" s="165"/>
    </row>
    <row r="352" spans="1:15" x14ac:dyDescent="0.25">
      <c r="A352" s="159"/>
      <c r="B352" s="155"/>
      <c r="C352" s="156"/>
      <c r="D352" s="231"/>
      <c r="E352" s="231"/>
      <c r="F352" s="231"/>
      <c r="G352" s="231"/>
      <c r="H352" s="231"/>
      <c r="I352" s="231"/>
      <c r="J352" s="235"/>
      <c r="K352" s="144" t="str">
        <f t="shared" si="11"/>
        <v/>
      </c>
      <c r="L352" s="221"/>
      <c r="M352" s="221"/>
      <c r="N352" s="221" t="str">
        <f t="shared" si="12"/>
        <v/>
      </c>
      <c r="O352" s="164"/>
    </row>
    <row r="353" spans="1:19" x14ac:dyDescent="0.25">
      <c r="A353" s="160"/>
      <c r="B353" s="157"/>
      <c r="C353" s="158"/>
      <c r="D353" s="232"/>
      <c r="E353" s="232"/>
      <c r="F353" s="232"/>
      <c r="G353" s="232"/>
      <c r="H353" s="232"/>
      <c r="I353" s="232"/>
      <c r="J353" s="144"/>
      <c r="K353" s="144" t="str">
        <f t="shared" si="11"/>
        <v/>
      </c>
      <c r="L353" s="222"/>
      <c r="M353" s="222"/>
      <c r="N353" s="222" t="str">
        <f t="shared" si="12"/>
        <v/>
      </c>
      <c r="O353" s="165"/>
    </row>
    <row r="354" spans="1:19" x14ac:dyDescent="0.25">
      <c r="A354" s="161"/>
      <c r="B354" s="162"/>
      <c r="C354" s="163"/>
      <c r="D354" s="233"/>
      <c r="E354" s="233"/>
      <c r="F354" s="233"/>
      <c r="G354" s="233"/>
      <c r="H354" s="233"/>
      <c r="I354" s="233"/>
      <c r="J354" s="235"/>
      <c r="K354" s="144" t="str">
        <f t="shared" si="11"/>
        <v/>
      </c>
      <c r="L354" s="223"/>
      <c r="M354" s="223"/>
      <c r="N354" s="223" t="str">
        <f t="shared" si="12"/>
        <v/>
      </c>
      <c r="O354" s="166"/>
    </row>
    <row r="355" spans="1:19" x14ac:dyDescent="0.25">
      <c r="A355" s="160"/>
      <c r="B355" s="157"/>
      <c r="C355" s="158"/>
      <c r="D355" s="232"/>
      <c r="E355" s="232"/>
      <c r="F355" s="232"/>
      <c r="G355" s="232"/>
      <c r="H355" s="232"/>
      <c r="I355" s="232"/>
      <c r="J355" s="144"/>
      <c r="K355" s="144" t="str">
        <f t="shared" si="11"/>
        <v/>
      </c>
      <c r="L355" s="222"/>
      <c r="M355" s="222"/>
      <c r="N355" s="222" t="str">
        <f t="shared" si="12"/>
        <v/>
      </c>
      <c r="O355" s="165"/>
      <c r="P355" s="23"/>
      <c r="Q355" s="23"/>
      <c r="R355" s="14"/>
      <c r="S355" s="14"/>
    </row>
    <row r="356" spans="1:19" x14ac:dyDescent="0.25">
      <c r="A356" s="159"/>
      <c r="B356" s="155"/>
      <c r="C356" s="156"/>
      <c r="D356" s="231"/>
      <c r="E356" s="231"/>
      <c r="F356" s="231"/>
      <c r="G356" s="231"/>
      <c r="H356" s="231"/>
      <c r="I356" s="231"/>
      <c r="J356" s="235"/>
      <c r="K356" s="144" t="str">
        <f t="shared" si="11"/>
        <v/>
      </c>
      <c r="L356" s="221"/>
      <c r="M356" s="221"/>
      <c r="N356" s="221" t="str">
        <f t="shared" si="12"/>
        <v/>
      </c>
      <c r="O356" s="164"/>
      <c r="P356" s="152"/>
      <c r="Q356" s="152"/>
      <c r="R356" s="14"/>
      <c r="S356" s="14"/>
    </row>
    <row r="357" spans="1:19" x14ac:dyDescent="0.25">
      <c r="A357" s="160"/>
      <c r="B357" s="157"/>
      <c r="C357" s="158"/>
      <c r="D357" s="232"/>
      <c r="E357" s="232"/>
      <c r="F357" s="232"/>
      <c r="G357" s="232"/>
      <c r="H357" s="232"/>
      <c r="I357" s="232"/>
      <c r="J357" s="144"/>
      <c r="K357" s="144" t="str">
        <f t="shared" si="11"/>
        <v/>
      </c>
      <c r="L357" s="222"/>
      <c r="M357" s="222"/>
      <c r="N357" s="222" t="str">
        <f t="shared" si="12"/>
        <v/>
      </c>
      <c r="O357" s="165"/>
      <c r="P357" s="152"/>
      <c r="Q357" s="152"/>
      <c r="R357" s="14"/>
      <c r="S357" s="14"/>
    </row>
    <row r="358" spans="1:19" ht="15.75" customHeight="1" x14ac:dyDescent="0.25">
      <c r="A358" s="159"/>
      <c r="B358" s="155"/>
      <c r="C358" s="156"/>
      <c r="D358" s="231"/>
      <c r="E358" s="231"/>
      <c r="F358" s="231"/>
      <c r="G358" s="231"/>
      <c r="H358" s="231"/>
      <c r="I358" s="231"/>
      <c r="J358" s="235"/>
      <c r="K358" s="144" t="str">
        <f t="shared" si="11"/>
        <v/>
      </c>
      <c r="L358" s="221"/>
      <c r="M358" s="221"/>
      <c r="N358" s="221" t="str">
        <f t="shared" si="12"/>
        <v/>
      </c>
      <c r="O358" s="164"/>
      <c r="P358" s="27"/>
      <c r="Q358" s="27"/>
      <c r="R358" s="14"/>
      <c r="S358" s="14"/>
    </row>
    <row r="359" spans="1:19" x14ac:dyDescent="0.25">
      <c r="A359" s="160"/>
      <c r="B359" s="157"/>
      <c r="C359" s="158"/>
      <c r="D359" s="232"/>
      <c r="E359" s="232"/>
      <c r="F359" s="232"/>
      <c r="G359" s="232"/>
      <c r="H359" s="232"/>
      <c r="I359" s="232"/>
      <c r="J359" s="144"/>
      <c r="K359" s="144" t="str">
        <f t="shared" si="11"/>
        <v/>
      </c>
      <c r="L359" s="222"/>
      <c r="M359" s="222"/>
      <c r="N359" s="222" t="str">
        <f t="shared" si="12"/>
        <v/>
      </c>
      <c r="O359" s="165"/>
      <c r="P359" s="23"/>
      <c r="Q359" s="23"/>
      <c r="R359" s="14"/>
      <c r="S359" s="14"/>
    </row>
    <row r="360" spans="1:19" x14ac:dyDescent="0.25">
      <c r="A360" s="159"/>
      <c r="B360" s="155"/>
      <c r="C360" s="156"/>
      <c r="D360" s="231"/>
      <c r="E360" s="231"/>
      <c r="F360" s="231"/>
      <c r="G360" s="231"/>
      <c r="H360" s="231"/>
      <c r="I360" s="231"/>
      <c r="J360" s="235"/>
      <c r="K360" s="144" t="str">
        <f t="shared" si="11"/>
        <v/>
      </c>
      <c r="L360" s="221"/>
      <c r="M360" s="221"/>
      <c r="N360" s="221" t="str">
        <f t="shared" si="12"/>
        <v/>
      </c>
      <c r="O360" s="164"/>
      <c r="P360" s="152"/>
      <c r="Q360" s="152"/>
      <c r="R360" s="14"/>
      <c r="S360" s="14"/>
    </row>
    <row r="361" spans="1:19" x14ac:dyDescent="0.25">
      <c r="A361" s="160"/>
      <c r="B361" s="157"/>
      <c r="C361" s="158"/>
      <c r="D361" s="232"/>
      <c r="E361" s="232"/>
      <c r="F361" s="232"/>
      <c r="G361" s="232"/>
      <c r="H361" s="232"/>
      <c r="I361" s="232"/>
      <c r="J361" s="144"/>
      <c r="K361" s="144" t="str">
        <f t="shared" si="11"/>
        <v/>
      </c>
      <c r="L361" s="222"/>
      <c r="M361" s="222"/>
      <c r="N361" s="222" t="str">
        <f t="shared" si="12"/>
        <v/>
      </c>
      <c r="O361" s="165"/>
      <c r="P361" s="152"/>
      <c r="Q361" s="152"/>
      <c r="R361" s="14"/>
      <c r="S361" s="14"/>
    </row>
    <row r="362" spans="1:19" ht="15.75" customHeight="1" x14ac:dyDescent="0.25">
      <c r="A362" s="159"/>
      <c r="B362" s="155"/>
      <c r="C362" s="156"/>
      <c r="D362" s="231"/>
      <c r="E362" s="231"/>
      <c r="F362" s="231"/>
      <c r="G362" s="231"/>
      <c r="H362" s="231"/>
      <c r="I362" s="231"/>
      <c r="J362" s="235"/>
      <c r="K362" s="144" t="str">
        <f t="shared" si="11"/>
        <v/>
      </c>
      <c r="L362" s="221"/>
      <c r="M362" s="221"/>
      <c r="N362" s="221" t="str">
        <f t="shared" si="12"/>
        <v/>
      </c>
      <c r="O362" s="164"/>
      <c r="P362" s="27"/>
      <c r="Q362" s="27"/>
      <c r="R362" s="14"/>
      <c r="S362" s="14"/>
    </row>
    <row r="363" spans="1:19" x14ac:dyDescent="0.25">
      <c r="A363" s="160"/>
      <c r="B363" s="157"/>
      <c r="C363" s="158"/>
      <c r="D363" s="232"/>
      <c r="E363" s="232"/>
      <c r="F363" s="232"/>
      <c r="G363" s="232"/>
      <c r="H363" s="232"/>
      <c r="I363" s="232"/>
      <c r="J363" s="144"/>
      <c r="K363" s="144" t="str">
        <f t="shared" si="11"/>
        <v/>
      </c>
      <c r="L363" s="222"/>
      <c r="M363" s="222"/>
      <c r="N363" s="222" t="str">
        <f t="shared" si="12"/>
        <v/>
      </c>
      <c r="O363" s="165"/>
      <c r="P363" s="30"/>
      <c r="Q363" s="30"/>
      <c r="R363" s="30"/>
      <c r="S363" s="14"/>
    </row>
    <row r="364" spans="1:19" x14ac:dyDescent="0.25">
      <c r="A364" s="159"/>
      <c r="B364" s="155"/>
      <c r="C364" s="156"/>
      <c r="D364" s="231"/>
      <c r="E364" s="231"/>
      <c r="F364" s="231"/>
      <c r="G364" s="231"/>
      <c r="H364" s="231"/>
      <c r="I364" s="231"/>
      <c r="J364" s="235"/>
      <c r="K364" s="144" t="str">
        <f t="shared" si="11"/>
        <v/>
      </c>
      <c r="L364" s="221"/>
      <c r="M364" s="221"/>
      <c r="N364" s="221" t="str">
        <f t="shared" si="12"/>
        <v/>
      </c>
      <c r="O364" s="164"/>
      <c r="P364" s="32"/>
      <c r="Q364" s="32"/>
      <c r="R364" s="14"/>
      <c r="S364" s="14"/>
    </row>
    <row r="365" spans="1:19" x14ac:dyDescent="0.25">
      <c r="A365" s="160"/>
      <c r="B365" s="157"/>
      <c r="C365" s="158"/>
      <c r="D365" s="232"/>
      <c r="E365" s="232"/>
      <c r="F365" s="232"/>
      <c r="G365" s="232"/>
      <c r="H365" s="232"/>
      <c r="I365" s="232"/>
      <c r="J365" s="144"/>
      <c r="K365" s="144" t="str">
        <f t="shared" si="11"/>
        <v/>
      </c>
      <c r="L365" s="222"/>
      <c r="M365" s="222"/>
      <c r="N365" s="222" t="str">
        <f t="shared" si="12"/>
        <v/>
      </c>
      <c r="O365" s="165"/>
      <c r="P365" s="32"/>
      <c r="Q365" s="32"/>
      <c r="R365" s="14"/>
      <c r="S365" s="14"/>
    </row>
    <row r="366" spans="1:19" x14ac:dyDescent="0.25">
      <c r="A366" s="159"/>
      <c r="B366" s="155"/>
      <c r="C366" s="156"/>
      <c r="D366" s="231"/>
      <c r="E366" s="231"/>
      <c r="F366" s="231"/>
      <c r="G366" s="231"/>
      <c r="H366" s="231"/>
      <c r="I366" s="231"/>
      <c r="J366" s="235"/>
      <c r="K366" s="144" t="str">
        <f t="shared" si="11"/>
        <v/>
      </c>
      <c r="L366" s="221"/>
      <c r="M366" s="221"/>
      <c r="N366" s="221" t="str">
        <f t="shared" si="12"/>
        <v/>
      </c>
      <c r="O366" s="164"/>
    </row>
    <row r="367" spans="1:19" x14ac:dyDescent="0.25">
      <c r="A367" s="160"/>
      <c r="B367" s="157"/>
      <c r="C367" s="158"/>
      <c r="D367" s="232"/>
      <c r="E367" s="232"/>
      <c r="F367" s="232"/>
      <c r="G367" s="232"/>
      <c r="H367" s="232"/>
      <c r="I367" s="232"/>
      <c r="J367" s="144"/>
      <c r="K367" s="144" t="str">
        <f t="shared" si="11"/>
        <v/>
      </c>
      <c r="L367" s="222"/>
      <c r="M367" s="222"/>
      <c r="N367" s="222" t="str">
        <f t="shared" si="12"/>
        <v/>
      </c>
      <c r="O367" s="165"/>
    </row>
    <row r="368" spans="1:19" x14ac:dyDescent="0.25">
      <c r="A368" s="159"/>
      <c r="B368" s="155"/>
      <c r="C368" s="156"/>
      <c r="D368" s="231"/>
      <c r="E368" s="231"/>
      <c r="F368" s="231"/>
      <c r="G368" s="231"/>
      <c r="H368" s="231"/>
      <c r="I368" s="231"/>
      <c r="J368" s="235"/>
      <c r="K368" s="144" t="str">
        <f t="shared" si="11"/>
        <v/>
      </c>
      <c r="L368" s="221"/>
      <c r="M368" s="221"/>
      <c r="N368" s="221" t="str">
        <f t="shared" si="12"/>
        <v/>
      </c>
      <c r="O368" s="164"/>
    </row>
    <row r="369" spans="1:15" x14ac:dyDescent="0.25">
      <c r="A369" s="160"/>
      <c r="B369" s="157"/>
      <c r="C369" s="158"/>
      <c r="D369" s="232"/>
      <c r="E369" s="232"/>
      <c r="F369" s="232"/>
      <c r="G369" s="232"/>
      <c r="H369" s="232"/>
      <c r="I369" s="232"/>
      <c r="J369" s="144"/>
      <c r="K369" s="144" t="str">
        <f t="shared" si="11"/>
        <v/>
      </c>
      <c r="L369" s="222"/>
      <c r="M369" s="222"/>
      <c r="N369" s="222" t="str">
        <f t="shared" si="12"/>
        <v/>
      </c>
      <c r="O369" s="165"/>
    </row>
    <row r="370" spans="1:15" x14ac:dyDescent="0.25">
      <c r="A370" s="159"/>
      <c r="B370" s="155"/>
      <c r="C370" s="156"/>
      <c r="D370" s="231"/>
      <c r="E370" s="231"/>
      <c r="F370" s="231"/>
      <c r="G370" s="231"/>
      <c r="H370" s="231"/>
      <c r="I370" s="231"/>
      <c r="J370" s="235"/>
      <c r="K370" s="144" t="str">
        <f t="shared" si="11"/>
        <v/>
      </c>
      <c r="L370" s="221"/>
      <c r="M370" s="221"/>
      <c r="N370" s="221" t="str">
        <f t="shared" si="12"/>
        <v/>
      </c>
      <c r="O370" s="164"/>
    </row>
    <row r="371" spans="1:15" x14ac:dyDescent="0.25">
      <c r="A371" s="160"/>
      <c r="B371" s="157"/>
      <c r="C371" s="158"/>
      <c r="D371" s="232"/>
      <c r="E371" s="232"/>
      <c r="F371" s="232"/>
      <c r="G371" s="232"/>
      <c r="H371" s="232"/>
      <c r="I371" s="232"/>
      <c r="J371" s="144"/>
      <c r="K371" s="144" t="str">
        <f t="shared" si="11"/>
        <v/>
      </c>
      <c r="L371" s="222"/>
      <c r="M371" s="222"/>
      <c r="N371" s="222" t="str">
        <f t="shared" si="12"/>
        <v/>
      </c>
      <c r="O371" s="165"/>
    </row>
    <row r="372" spans="1:15" x14ac:dyDescent="0.25">
      <c r="A372" s="159"/>
      <c r="B372" s="155"/>
      <c r="C372" s="156"/>
      <c r="D372" s="231"/>
      <c r="E372" s="231"/>
      <c r="F372" s="231"/>
      <c r="G372" s="231"/>
      <c r="H372" s="231"/>
      <c r="I372" s="231"/>
      <c r="J372" s="235"/>
      <c r="K372" s="144" t="str">
        <f t="shared" si="11"/>
        <v/>
      </c>
      <c r="L372" s="221"/>
      <c r="M372" s="221"/>
      <c r="N372" s="221" t="str">
        <f t="shared" si="12"/>
        <v/>
      </c>
      <c r="O372" s="164"/>
    </row>
    <row r="373" spans="1:15" x14ac:dyDescent="0.25">
      <c r="A373" s="160"/>
      <c r="B373" s="157"/>
      <c r="C373" s="158"/>
      <c r="D373" s="232"/>
      <c r="E373" s="232"/>
      <c r="F373" s="232"/>
      <c r="G373" s="232"/>
      <c r="H373" s="232"/>
      <c r="I373" s="232"/>
      <c r="J373" s="144"/>
      <c r="K373" s="144" t="str">
        <f t="shared" si="11"/>
        <v/>
      </c>
      <c r="L373" s="222"/>
      <c r="M373" s="222"/>
      <c r="N373" s="222" t="str">
        <f t="shared" si="12"/>
        <v/>
      </c>
      <c r="O373" s="165"/>
    </row>
    <row r="374" spans="1:15" x14ac:dyDescent="0.25">
      <c r="A374" s="159"/>
      <c r="B374" s="155"/>
      <c r="C374" s="156"/>
      <c r="D374" s="231"/>
      <c r="E374" s="231"/>
      <c r="F374" s="231"/>
      <c r="G374" s="231"/>
      <c r="H374" s="231"/>
      <c r="I374" s="231"/>
      <c r="J374" s="235"/>
      <c r="K374" s="144" t="str">
        <f t="shared" si="11"/>
        <v/>
      </c>
      <c r="L374" s="221"/>
      <c r="M374" s="221"/>
      <c r="N374" s="221" t="str">
        <f t="shared" si="12"/>
        <v/>
      </c>
      <c r="O374" s="164"/>
    </row>
    <row r="375" spans="1:15" x14ac:dyDescent="0.25">
      <c r="A375" s="160"/>
      <c r="B375" s="157"/>
      <c r="C375" s="158"/>
      <c r="D375" s="232"/>
      <c r="E375" s="232"/>
      <c r="F375" s="232"/>
      <c r="G375" s="232"/>
      <c r="H375" s="232"/>
      <c r="I375" s="232"/>
      <c r="J375" s="144"/>
      <c r="K375" s="144" t="str">
        <f t="shared" si="11"/>
        <v/>
      </c>
      <c r="L375" s="222"/>
      <c r="M375" s="222"/>
      <c r="N375" s="222" t="str">
        <f t="shared" si="12"/>
        <v/>
      </c>
      <c r="O375" s="165"/>
    </row>
    <row r="376" spans="1:15" x14ac:dyDescent="0.25">
      <c r="A376" s="159"/>
      <c r="B376" s="155"/>
      <c r="C376" s="156"/>
      <c r="D376" s="231"/>
      <c r="E376" s="231"/>
      <c r="F376" s="231"/>
      <c r="G376" s="231"/>
      <c r="H376" s="231"/>
      <c r="I376" s="231"/>
      <c r="J376" s="235"/>
      <c r="K376" s="144" t="str">
        <f t="shared" si="11"/>
        <v/>
      </c>
      <c r="L376" s="221"/>
      <c r="M376" s="221"/>
      <c r="N376" s="221" t="str">
        <f t="shared" si="12"/>
        <v/>
      </c>
      <c r="O376" s="164"/>
    </row>
    <row r="377" spans="1:15" x14ac:dyDescent="0.25">
      <c r="A377" s="160"/>
      <c r="B377" s="157"/>
      <c r="C377" s="158"/>
      <c r="D377" s="232"/>
      <c r="E377" s="232"/>
      <c r="F377" s="232"/>
      <c r="G377" s="232"/>
      <c r="H377" s="232"/>
      <c r="I377" s="232"/>
      <c r="J377" s="144"/>
      <c r="K377" s="144" t="str">
        <f t="shared" si="11"/>
        <v/>
      </c>
      <c r="L377" s="222"/>
      <c r="M377" s="222"/>
      <c r="N377" s="222" t="str">
        <f t="shared" si="12"/>
        <v/>
      </c>
      <c r="O377" s="165"/>
    </row>
    <row r="378" spans="1:15" x14ac:dyDescent="0.25">
      <c r="A378" s="159"/>
      <c r="B378" s="155"/>
      <c r="C378" s="156"/>
      <c r="D378" s="231"/>
      <c r="E378" s="231"/>
      <c r="F378" s="231"/>
      <c r="G378" s="231"/>
      <c r="H378" s="231"/>
      <c r="I378" s="231"/>
      <c r="J378" s="235"/>
      <c r="K378" s="144" t="str">
        <f t="shared" si="11"/>
        <v/>
      </c>
      <c r="L378" s="221"/>
      <c r="M378" s="221"/>
      <c r="N378" s="221" t="str">
        <f t="shared" si="12"/>
        <v/>
      </c>
      <c r="O378" s="164"/>
    </row>
    <row r="379" spans="1:15" x14ac:dyDescent="0.25">
      <c r="A379" s="160"/>
      <c r="B379" s="157"/>
      <c r="C379" s="158"/>
      <c r="D379" s="232"/>
      <c r="E379" s="232"/>
      <c r="F379" s="232"/>
      <c r="G379" s="232"/>
      <c r="H379" s="232"/>
      <c r="I379" s="232"/>
      <c r="J379" s="144"/>
      <c r="K379" s="144" t="str">
        <f t="shared" si="11"/>
        <v/>
      </c>
      <c r="L379" s="222"/>
      <c r="M379" s="222"/>
      <c r="N379" s="222" t="str">
        <f t="shared" si="12"/>
        <v/>
      </c>
      <c r="O379" s="165"/>
    </row>
    <row r="380" spans="1:15" x14ac:dyDescent="0.25">
      <c r="A380" s="159"/>
      <c r="B380" s="155"/>
      <c r="C380" s="156"/>
      <c r="D380" s="231"/>
      <c r="E380" s="231"/>
      <c r="F380" s="231"/>
      <c r="G380" s="231"/>
      <c r="H380" s="231"/>
      <c r="I380" s="231"/>
      <c r="J380" s="235"/>
      <c r="K380" s="144" t="str">
        <f t="shared" si="11"/>
        <v/>
      </c>
      <c r="L380" s="221"/>
      <c r="M380" s="221"/>
      <c r="N380" s="221" t="str">
        <f t="shared" si="12"/>
        <v/>
      </c>
      <c r="O380" s="164"/>
    </row>
    <row r="381" spans="1:15" x14ac:dyDescent="0.25">
      <c r="A381" s="160"/>
      <c r="B381" s="157"/>
      <c r="C381" s="158"/>
      <c r="D381" s="232"/>
      <c r="E381" s="232"/>
      <c r="F381" s="232"/>
      <c r="G381" s="232"/>
      <c r="H381" s="232"/>
      <c r="I381" s="232"/>
      <c r="J381" s="144"/>
      <c r="K381" s="144" t="str">
        <f t="shared" si="11"/>
        <v/>
      </c>
      <c r="L381" s="222"/>
      <c r="M381" s="222"/>
      <c r="N381" s="222" t="str">
        <f t="shared" si="12"/>
        <v/>
      </c>
      <c r="O381" s="165"/>
    </row>
    <row r="382" spans="1:15" x14ac:dyDescent="0.25">
      <c r="A382" s="159"/>
      <c r="B382" s="155"/>
      <c r="C382" s="156"/>
      <c r="D382" s="231"/>
      <c r="E382" s="231"/>
      <c r="F382" s="231"/>
      <c r="G382" s="231"/>
      <c r="H382" s="231"/>
      <c r="I382" s="231"/>
      <c r="J382" s="235"/>
      <c r="K382" s="144" t="str">
        <f t="shared" si="11"/>
        <v/>
      </c>
      <c r="L382" s="221"/>
      <c r="M382" s="221"/>
      <c r="N382" s="221" t="str">
        <f t="shared" si="12"/>
        <v/>
      </c>
      <c r="O382" s="164"/>
    </row>
    <row r="383" spans="1:15" x14ac:dyDescent="0.25">
      <c r="A383" s="160"/>
      <c r="B383" s="157"/>
      <c r="C383" s="158"/>
      <c r="D383" s="232"/>
      <c r="E383" s="232"/>
      <c r="F383" s="232"/>
      <c r="G383" s="232"/>
      <c r="H383" s="232"/>
      <c r="I383" s="232"/>
      <c r="J383" s="144"/>
      <c r="K383" s="144" t="str">
        <f t="shared" si="11"/>
        <v/>
      </c>
      <c r="L383" s="222"/>
      <c r="M383" s="222"/>
      <c r="N383" s="222" t="str">
        <f t="shared" si="12"/>
        <v/>
      </c>
      <c r="O383" s="165"/>
    </row>
    <row r="384" spans="1:15" x14ac:dyDescent="0.25">
      <c r="A384" s="159"/>
      <c r="B384" s="155"/>
      <c r="C384" s="156"/>
      <c r="D384" s="231"/>
      <c r="E384" s="231"/>
      <c r="F384" s="231"/>
      <c r="G384" s="231"/>
      <c r="H384" s="231"/>
      <c r="I384" s="231"/>
      <c r="J384" s="235"/>
      <c r="K384" s="144" t="str">
        <f t="shared" si="11"/>
        <v/>
      </c>
      <c r="L384" s="221"/>
      <c r="M384" s="221"/>
      <c r="N384" s="221" t="str">
        <f t="shared" si="12"/>
        <v/>
      </c>
      <c r="O384" s="164"/>
    </row>
    <row r="385" spans="1:15" x14ac:dyDescent="0.25">
      <c r="A385" s="160"/>
      <c r="B385" s="157"/>
      <c r="C385" s="158"/>
      <c r="D385" s="232"/>
      <c r="E385" s="232"/>
      <c r="F385" s="232"/>
      <c r="G385" s="232"/>
      <c r="H385" s="232"/>
      <c r="I385" s="232"/>
      <c r="J385" s="144"/>
      <c r="K385" s="144" t="str">
        <f t="shared" si="11"/>
        <v/>
      </c>
      <c r="L385" s="222"/>
      <c r="M385" s="222"/>
      <c r="N385" s="222" t="str">
        <f t="shared" si="12"/>
        <v/>
      </c>
      <c r="O385" s="165"/>
    </row>
    <row r="386" spans="1:15" x14ac:dyDescent="0.25">
      <c r="A386" s="159"/>
      <c r="B386" s="155"/>
      <c r="C386" s="156"/>
      <c r="D386" s="231"/>
      <c r="E386" s="231"/>
      <c r="F386" s="231"/>
      <c r="G386" s="231"/>
      <c r="H386" s="231"/>
      <c r="I386" s="231"/>
      <c r="J386" s="235"/>
      <c r="K386" s="144" t="str">
        <f t="shared" si="11"/>
        <v/>
      </c>
      <c r="L386" s="221"/>
      <c r="M386" s="221"/>
      <c r="N386" s="221" t="str">
        <f t="shared" si="12"/>
        <v/>
      </c>
      <c r="O386" s="164"/>
    </row>
    <row r="387" spans="1:15" x14ac:dyDescent="0.25">
      <c r="A387" s="160"/>
      <c r="B387" s="157"/>
      <c r="C387" s="158"/>
      <c r="D387" s="232"/>
      <c r="E387" s="232"/>
      <c r="F387" s="232"/>
      <c r="G387" s="232"/>
      <c r="H387" s="232"/>
      <c r="I387" s="232"/>
      <c r="J387" s="144"/>
      <c r="K387" s="144" t="str">
        <f t="shared" si="11"/>
        <v/>
      </c>
      <c r="L387" s="222"/>
      <c r="M387" s="222"/>
      <c r="N387" s="222" t="str">
        <f t="shared" si="12"/>
        <v/>
      </c>
      <c r="O387" s="165"/>
    </row>
    <row r="388" spans="1:15" x14ac:dyDescent="0.25">
      <c r="A388" s="159"/>
      <c r="B388" s="155"/>
      <c r="C388" s="156"/>
      <c r="D388" s="231"/>
      <c r="E388" s="231"/>
      <c r="F388" s="231"/>
      <c r="G388" s="231"/>
      <c r="H388" s="231"/>
      <c r="I388" s="231"/>
      <c r="J388" s="235"/>
      <c r="K388" s="144" t="str">
        <f t="shared" si="11"/>
        <v/>
      </c>
      <c r="L388" s="221"/>
      <c r="M388" s="221"/>
      <c r="N388" s="221" t="str">
        <f t="shared" si="12"/>
        <v/>
      </c>
      <c r="O388" s="164"/>
    </row>
    <row r="389" spans="1:15" x14ac:dyDescent="0.25">
      <c r="A389" s="160"/>
      <c r="B389" s="157"/>
      <c r="C389" s="158"/>
      <c r="D389" s="232"/>
      <c r="E389" s="232"/>
      <c r="F389" s="232"/>
      <c r="G389" s="232"/>
      <c r="H389" s="232"/>
      <c r="I389" s="232"/>
      <c r="J389" s="144"/>
      <c r="K389" s="144" t="str">
        <f t="shared" si="11"/>
        <v/>
      </c>
      <c r="L389" s="222"/>
      <c r="M389" s="222"/>
      <c r="N389" s="222" t="str">
        <f t="shared" si="12"/>
        <v/>
      </c>
      <c r="O389" s="165"/>
    </row>
    <row r="390" spans="1:15" x14ac:dyDescent="0.25">
      <c r="A390" s="159"/>
      <c r="B390" s="155"/>
      <c r="C390" s="156"/>
      <c r="D390" s="231"/>
      <c r="E390" s="231"/>
      <c r="F390" s="231"/>
      <c r="G390" s="231"/>
      <c r="H390" s="231"/>
      <c r="I390" s="231"/>
      <c r="J390" s="235"/>
      <c r="K390" s="144" t="str">
        <f t="shared" ref="K390:K453" si="13">IF(D390+J390=0,"",D390+J390)</f>
        <v/>
      </c>
      <c r="L390" s="221"/>
      <c r="M390" s="221"/>
      <c r="N390" s="221" t="str">
        <f t="shared" ref="N390:N453" si="14">IF(AND(L390=0,M390=0),"",L390-M390)</f>
        <v/>
      </c>
      <c r="O390" s="164"/>
    </row>
    <row r="391" spans="1:15" x14ac:dyDescent="0.25">
      <c r="A391" s="160"/>
      <c r="B391" s="157"/>
      <c r="C391" s="158"/>
      <c r="D391" s="232"/>
      <c r="E391" s="232"/>
      <c r="F391" s="232"/>
      <c r="G391" s="232"/>
      <c r="H391" s="232"/>
      <c r="I391" s="232"/>
      <c r="J391" s="144"/>
      <c r="K391" s="144" t="str">
        <f t="shared" si="13"/>
        <v/>
      </c>
      <c r="L391" s="222"/>
      <c r="M391" s="222"/>
      <c r="N391" s="222" t="str">
        <f t="shared" si="14"/>
        <v/>
      </c>
      <c r="O391" s="165"/>
    </row>
    <row r="392" spans="1:15" x14ac:dyDescent="0.25">
      <c r="A392" s="159"/>
      <c r="B392" s="155"/>
      <c r="C392" s="156"/>
      <c r="D392" s="231"/>
      <c r="E392" s="231"/>
      <c r="F392" s="231"/>
      <c r="G392" s="231"/>
      <c r="H392" s="231"/>
      <c r="I392" s="231"/>
      <c r="J392" s="235"/>
      <c r="K392" s="144" t="str">
        <f t="shared" si="13"/>
        <v/>
      </c>
      <c r="L392" s="221"/>
      <c r="M392" s="221"/>
      <c r="N392" s="221" t="str">
        <f t="shared" si="14"/>
        <v/>
      </c>
      <c r="O392" s="164"/>
    </row>
    <row r="393" spans="1:15" x14ac:dyDescent="0.25">
      <c r="A393" s="160"/>
      <c r="B393" s="157"/>
      <c r="C393" s="158"/>
      <c r="D393" s="232"/>
      <c r="E393" s="232"/>
      <c r="F393" s="232"/>
      <c r="G393" s="232"/>
      <c r="H393" s="232"/>
      <c r="I393" s="232"/>
      <c r="J393" s="144"/>
      <c r="K393" s="144" t="str">
        <f t="shared" si="13"/>
        <v/>
      </c>
      <c r="L393" s="222"/>
      <c r="M393" s="222"/>
      <c r="N393" s="222" t="str">
        <f t="shared" si="14"/>
        <v/>
      </c>
      <c r="O393" s="165"/>
    </row>
    <row r="394" spans="1:15" x14ac:dyDescent="0.25">
      <c r="A394" s="159"/>
      <c r="B394" s="155"/>
      <c r="C394" s="156"/>
      <c r="D394" s="231"/>
      <c r="E394" s="231"/>
      <c r="F394" s="231"/>
      <c r="G394" s="231"/>
      <c r="H394" s="231"/>
      <c r="I394" s="231"/>
      <c r="J394" s="235"/>
      <c r="K394" s="144" t="str">
        <f t="shared" si="13"/>
        <v/>
      </c>
      <c r="L394" s="221"/>
      <c r="M394" s="221"/>
      <c r="N394" s="221" t="str">
        <f t="shared" si="14"/>
        <v/>
      </c>
      <c r="O394" s="164"/>
    </row>
    <row r="395" spans="1:15" x14ac:dyDescent="0.25">
      <c r="A395" s="160"/>
      <c r="B395" s="157"/>
      <c r="C395" s="158"/>
      <c r="D395" s="232"/>
      <c r="E395" s="232"/>
      <c r="F395" s="232"/>
      <c r="G395" s="232"/>
      <c r="H395" s="232"/>
      <c r="I395" s="232"/>
      <c r="J395" s="144"/>
      <c r="K395" s="144" t="str">
        <f t="shared" si="13"/>
        <v/>
      </c>
      <c r="L395" s="222"/>
      <c r="M395" s="222"/>
      <c r="N395" s="222" t="str">
        <f t="shared" si="14"/>
        <v/>
      </c>
      <c r="O395" s="165"/>
    </row>
    <row r="396" spans="1:15" x14ac:dyDescent="0.25">
      <c r="A396" s="159"/>
      <c r="B396" s="155"/>
      <c r="C396" s="156"/>
      <c r="D396" s="231"/>
      <c r="E396" s="231"/>
      <c r="F396" s="231"/>
      <c r="G396" s="231"/>
      <c r="H396" s="231"/>
      <c r="I396" s="231"/>
      <c r="J396" s="235"/>
      <c r="K396" s="144" t="str">
        <f t="shared" si="13"/>
        <v/>
      </c>
      <c r="L396" s="221"/>
      <c r="M396" s="221"/>
      <c r="N396" s="221" t="str">
        <f t="shared" si="14"/>
        <v/>
      </c>
      <c r="O396" s="164"/>
    </row>
    <row r="397" spans="1:15" x14ac:dyDescent="0.25">
      <c r="A397" s="160"/>
      <c r="B397" s="157"/>
      <c r="C397" s="158"/>
      <c r="D397" s="232"/>
      <c r="E397" s="232"/>
      <c r="F397" s="232"/>
      <c r="G397" s="232"/>
      <c r="H397" s="232"/>
      <c r="I397" s="232"/>
      <c r="J397" s="144"/>
      <c r="K397" s="144" t="str">
        <f t="shared" si="13"/>
        <v/>
      </c>
      <c r="L397" s="222"/>
      <c r="M397" s="222"/>
      <c r="N397" s="222" t="str">
        <f t="shared" si="14"/>
        <v/>
      </c>
      <c r="O397" s="165"/>
    </row>
    <row r="398" spans="1:15" x14ac:dyDescent="0.25">
      <c r="A398" s="159"/>
      <c r="B398" s="155"/>
      <c r="C398" s="156"/>
      <c r="D398" s="231"/>
      <c r="E398" s="231"/>
      <c r="F398" s="231"/>
      <c r="G398" s="231"/>
      <c r="H398" s="231"/>
      <c r="I398" s="231"/>
      <c r="J398" s="235"/>
      <c r="K398" s="144" t="str">
        <f t="shared" si="13"/>
        <v/>
      </c>
      <c r="L398" s="221"/>
      <c r="M398" s="221"/>
      <c r="N398" s="221" t="str">
        <f t="shared" si="14"/>
        <v/>
      </c>
      <c r="O398" s="164"/>
    </row>
    <row r="399" spans="1:15" x14ac:dyDescent="0.25">
      <c r="A399" s="160"/>
      <c r="B399" s="157"/>
      <c r="C399" s="158"/>
      <c r="D399" s="232"/>
      <c r="E399" s="232"/>
      <c r="F399" s="232"/>
      <c r="G399" s="232"/>
      <c r="H399" s="232"/>
      <c r="I399" s="232"/>
      <c r="J399" s="144"/>
      <c r="K399" s="144" t="str">
        <f t="shared" si="13"/>
        <v/>
      </c>
      <c r="L399" s="222"/>
      <c r="M399" s="222"/>
      <c r="N399" s="222" t="str">
        <f t="shared" si="14"/>
        <v/>
      </c>
      <c r="O399" s="165"/>
    </row>
    <row r="400" spans="1:15" x14ac:dyDescent="0.25">
      <c r="A400" s="159"/>
      <c r="B400" s="155"/>
      <c r="C400" s="156"/>
      <c r="D400" s="231"/>
      <c r="E400" s="231"/>
      <c r="F400" s="231"/>
      <c r="G400" s="231"/>
      <c r="H400" s="231"/>
      <c r="I400" s="231"/>
      <c r="J400" s="235"/>
      <c r="K400" s="144" t="str">
        <f t="shared" si="13"/>
        <v/>
      </c>
      <c r="L400" s="221"/>
      <c r="M400" s="221"/>
      <c r="N400" s="221" t="str">
        <f t="shared" si="14"/>
        <v/>
      </c>
      <c r="O400" s="164"/>
    </row>
    <row r="401" spans="1:19" x14ac:dyDescent="0.25">
      <c r="A401" s="160"/>
      <c r="B401" s="157"/>
      <c r="C401" s="158"/>
      <c r="D401" s="232"/>
      <c r="E401" s="232"/>
      <c r="F401" s="232"/>
      <c r="G401" s="232"/>
      <c r="H401" s="232"/>
      <c r="I401" s="232"/>
      <c r="J401" s="144"/>
      <c r="K401" s="144" t="str">
        <f t="shared" si="13"/>
        <v/>
      </c>
      <c r="L401" s="222"/>
      <c r="M401" s="222"/>
      <c r="N401" s="222" t="str">
        <f t="shared" si="14"/>
        <v/>
      </c>
      <c r="O401" s="165"/>
    </row>
    <row r="402" spans="1:19" x14ac:dyDescent="0.25">
      <c r="A402" s="159"/>
      <c r="B402" s="155"/>
      <c r="C402" s="156"/>
      <c r="D402" s="231"/>
      <c r="E402" s="231"/>
      <c r="F402" s="231"/>
      <c r="G402" s="231"/>
      <c r="H402" s="231"/>
      <c r="I402" s="231"/>
      <c r="J402" s="235"/>
      <c r="K402" s="144" t="str">
        <f t="shared" si="13"/>
        <v/>
      </c>
      <c r="L402" s="221"/>
      <c r="M402" s="221"/>
      <c r="N402" s="221" t="str">
        <f t="shared" si="14"/>
        <v/>
      </c>
      <c r="O402" s="164"/>
    </row>
    <row r="403" spans="1:19" x14ac:dyDescent="0.25">
      <c r="A403" s="160"/>
      <c r="B403" s="157"/>
      <c r="C403" s="158"/>
      <c r="D403" s="232"/>
      <c r="E403" s="232"/>
      <c r="F403" s="232"/>
      <c r="G403" s="232"/>
      <c r="H403" s="232"/>
      <c r="I403" s="232"/>
      <c r="J403" s="144"/>
      <c r="K403" s="144" t="str">
        <f t="shared" si="13"/>
        <v/>
      </c>
      <c r="L403" s="222"/>
      <c r="M403" s="222"/>
      <c r="N403" s="222" t="str">
        <f t="shared" si="14"/>
        <v/>
      </c>
      <c r="O403" s="165"/>
    </row>
    <row r="404" spans="1:19" x14ac:dyDescent="0.25">
      <c r="A404" s="159"/>
      <c r="B404" s="155"/>
      <c r="C404" s="156"/>
      <c r="D404" s="231"/>
      <c r="E404" s="231"/>
      <c r="F404" s="231"/>
      <c r="G404" s="231"/>
      <c r="H404" s="231"/>
      <c r="I404" s="231"/>
      <c r="J404" s="235"/>
      <c r="K404" s="144" t="str">
        <f t="shared" si="13"/>
        <v/>
      </c>
      <c r="L404" s="221"/>
      <c r="M404" s="221"/>
      <c r="N404" s="221" t="str">
        <f t="shared" si="14"/>
        <v/>
      </c>
      <c r="O404" s="164"/>
    </row>
    <row r="405" spans="1:19" x14ac:dyDescent="0.25">
      <c r="A405" s="160"/>
      <c r="B405" s="157"/>
      <c r="C405" s="158"/>
      <c r="D405" s="232"/>
      <c r="E405" s="232"/>
      <c r="F405" s="232"/>
      <c r="G405" s="232"/>
      <c r="H405" s="232"/>
      <c r="I405" s="232"/>
      <c r="J405" s="144"/>
      <c r="K405" s="144" t="str">
        <f t="shared" si="13"/>
        <v/>
      </c>
      <c r="L405" s="222"/>
      <c r="M405" s="222"/>
      <c r="N405" s="222" t="str">
        <f t="shared" si="14"/>
        <v/>
      </c>
      <c r="O405" s="165"/>
    </row>
    <row r="406" spans="1:19" x14ac:dyDescent="0.25">
      <c r="A406" s="159"/>
      <c r="B406" s="155"/>
      <c r="C406" s="156"/>
      <c r="D406" s="231"/>
      <c r="E406" s="231"/>
      <c r="F406" s="231"/>
      <c r="G406" s="231"/>
      <c r="H406" s="231"/>
      <c r="I406" s="231"/>
      <c r="J406" s="235"/>
      <c r="K406" s="144" t="str">
        <f t="shared" si="13"/>
        <v/>
      </c>
      <c r="L406" s="221"/>
      <c r="M406" s="221"/>
      <c r="N406" s="221" t="str">
        <f t="shared" si="14"/>
        <v/>
      </c>
      <c r="O406" s="164"/>
    </row>
    <row r="407" spans="1:19" x14ac:dyDescent="0.25">
      <c r="A407" s="160"/>
      <c r="B407" s="157"/>
      <c r="C407" s="158"/>
      <c r="D407" s="232"/>
      <c r="E407" s="232"/>
      <c r="F407" s="232"/>
      <c r="G407" s="232"/>
      <c r="H407" s="232"/>
      <c r="I407" s="232"/>
      <c r="J407" s="144"/>
      <c r="K407" s="144" t="str">
        <f t="shared" si="13"/>
        <v/>
      </c>
      <c r="L407" s="222"/>
      <c r="M407" s="222"/>
      <c r="N407" s="222" t="str">
        <f t="shared" si="14"/>
        <v/>
      </c>
      <c r="O407" s="165"/>
    </row>
    <row r="408" spans="1:19" ht="15.75" customHeight="1" x14ac:dyDescent="0.25">
      <c r="A408" s="159"/>
      <c r="B408" s="155"/>
      <c r="C408" s="156"/>
      <c r="D408" s="231"/>
      <c r="E408" s="231"/>
      <c r="F408" s="231"/>
      <c r="G408" s="231"/>
      <c r="H408" s="231"/>
      <c r="I408" s="231"/>
      <c r="J408" s="235"/>
      <c r="K408" s="144" t="str">
        <f t="shared" si="13"/>
        <v/>
      </c>
      <c r="L408" s="221"/>
      <c r="M408" s="221"/>
      <c r="N408" s="221" t="str">
        <f t="shared" si="14"/>
        <v/>
      </c>
      <c r="O408" s="164"/>
      <c r="P408" s="27"/>
      <c r="Q408" s="27"/>
      <c r="R408" s="14"/>
      <c r="S408" s="14"/>
    </row>
    <row r="409" spans="1:19" x14ac:dyDescent="0.25">
      <c r="A409" s="160"/>
      <c r="B409" s="157"/>
      <c r="C409" s="158"/>
      <c r="D409" s="232"/>
      <c r="E409" s="232"/>
      <c r="F409" s="232"/>
      <c r="G409" s="232"/>
      <c r="H409" s="232"/>
      <c r="I409" s="232"/>
      <c r="J409" s="144"/>
      <c r="K409" s="144" t="str">
        <f t="shared" si="13"/>
        <v/>
      </c>
      <c r="L409" s="222"/>
      <c r="M409" s="222"/>
      <c r="N409" s="222" t="str">
        <f t="shared" si="14"/>
        <v/>
      </c>
      <c r="O409" s="165"/>
      <c r="P409" s="30"/>
      <c r="Q409" s="30"/>
      <c r="R409" s="30"/>
      <c r="S409" s="14"/>
    </row>
    <row r="410" spans="1:19" x14ac:dyDescent="0.25">
      <c r="A410" s="159"/>
      <c r="B410" s="155"/>
      <c r="C410" s="156"/>
      <c r="D410" s="231"/>
      <c r="E410" s="231"/>
      <c r="F410" s="231"/>
      <c r="G410" s="231"/>
      <c r="H410" s="231"/>
      <c r="I410" s="231"/>
      <c r="J410" s="235"/>
      <c r="K410" s="144" t="str">
        <f t="shared" si="13"/>
        <v/>
      </c>
      <c r="L410" s="221"/>
      <c r="M410" s="221"/>
      <c r="N410" s="221" t="str">
        <f t="shared" si="14"/>
        <v/>
      </c>
      <c r="O410" s="164"/>
      <c r="P410" s="32"/>
      <c r="Q410" s="32"/>
      <c r="R410" s="14"/>
      <c r="S410" s="14"/>
    </row>
    <row r="411" spans="1:19" x14ac:dyDescent="0.25">
      <c r="A411" s="160"/>
      <c r="B411" s="157"/>
      <c r="C411" s="158"/>
      <c r="D411" s="232"/>
      <c r="E411" s="232"/>
      <c r="F411" s="232"/>
      <c r="G411" s="232"/>
      <c r="H411" s="232"/>
      <c r="I411" s="232"/>
      <c r="J411" s="144"/>
      <c r="K411" s="144" t="str">
        <f t="shared" si="13"/>
        <v/>
      </c>
      <c r="L411" s="222"/>
      <c r="M411" s="222"/>
      <c r="N411" s="222" t="str">
        <f t="shared" si="14"/>
        <v/>
      </c>
      <c r="O411" s="165"/>
      <c r="P411" s="32"/>
      <c r="Q411" s="32"/>
      <c r="R411" s="14"/>
      <c r="S411" s="14"/>
    </row>
    <row r="412" spans="1:19" x14ac:dyDescent="0.25">
      <c r="A412" s="159"/>
      <c r="B412" s="155"/>
      <c r="C412" s="156"/>
      <c r="D412" s="231"/>
      <c r="E412" s="231"/>
      <c r="F412" s="231"/>
      <c r="G412" s="231"/>
      <c r="H412" s="231"/>
      <c r="I412" s="231"/>
      <c r="J412" s="235"/>
      <c r="K412" s="144" t="str">
        <f t="shared" si="13"/>
        <v/>
      </c>
      <c r="L412" s="221"/>
      <c r="M412" s="221"/>
      <c r="N412" s="221" t="str">
        <f t="shared" si="14"/>
        <v/>
      </c>
      <c r="O412" s="164"/>
    </row>
    <row r="413" spans="1:19" x14ac:dyDescent="0.25">
      <c r="A413" s="160"/>
      <c r="B413" s="157"/>
      <c r="C413" s="158"/>
      <c r="D413" s="232"/>
      <c r="E413" s="232"/>
      <c r="F413" s="232"/>
      <c r="G413" s="232"/>
      <c r="H413" s="232"/>
      <c r="I413" s="232"/>
      <c r="J413" s="144"/>
      <c r="K413" s="144" t="str">
        <f t="shared" si="13"/>
        <v/>
      </c>
      <c r="L413" s="222"/>
      <c r="M413" s="222"/>
      <c r="N413" s="222" t="str">
        <f t="shared" si="14"/>
        <v/>
      </c>
      <c r="O413" s="165"/>
    </row>
    <row r="414" spans="1:19" x14ac:dyDescent="0.25">
      <c r="A414" s="159"/>
      <c r="B414" s="155"/>
      <c r="C414" s="156"/>
      <c r="D414" s="231"/>
      <c r="E414" s="231"/>
      <c r="F414" s="231"/>
      <c r="G414" s="231"/>
      <c r="H414" s="231"/>
      <c r="I414" s="231"/>
      <c r="J414" s="235"/>
      <c r="K414" s="144" t="str">
        <f t="shared" si="13"/>
        <v/>
      </c>
      <c r="L414" s="221"/>
      <c r="M414" s="221"/>
      <c r="N414" s="221" t="str">
        <f t="shared" si="14"/>
        <v/>
      </c>
      <c r="O414" s="164"/>
    </row>
    <row r="415" spans="1:19" x14ac:dyDescent="0.25">
      <c r="A415" s="160"/>
      <c r="B415" s="157"/>
      <c r="C415" s="158"/>
      <c r="D415" s="232"/>
      <c r="E415" s="232"/>
      <c r="F415" s="232"/>
      <c r="G415" s="232"/>
      <c r="H415" s="232"/>
      <c r="I415" s="232"/>
      <c r="J415" s="144"/>
      <c r="K415" s="144" t="str">
        <f t="shared" si="13"/>
        <v/>
      </c>
      <c r="L415" s="222"/>
      <c r="M415" s="222"/>
      <c r="N415" s="222" t="str">
        <f t="shared" si="14"/>
        <v/>
      </c>
      <c r="O415" s="165"/>
    </row>
    <row r="416" spans="1:19" x14ac:dyDescent="0.25">
      <c r="A416" s="159"/>
      <c r="B416" s="155"/>
      <c r="C416" s="156"/>
      <c r="D416" s="231"/>
      <c r="E416" s="231"/>
      <c r="F416" s="231"/>
      <c r="G416" s="231"/>
      <c r="H416" s="231"/>
      <c r="I416" s="231"/>
      <c r="J416" s="235"/>
      <c r="K416" s="144" t="str">
        <f t="shared" si="13"/>
        <v/>
      </c>
      <c r="L416" s="221"/>
      <c r="M416" s="221"/>
      <c r="N416" s="221" t="str">
        <f t="shared" si="14"/>
        <v/>
      </c>
      <c r="O416" s="164"/>
    </row>
    <row r="417" spans="1:15" x14ac:dyDescent="0.25">
      <c r="A417" s="160"/>
      <c r="B417" s="157"/>
      <c r="C417" s="158"/>
      <c r="D417" s="232"/>
      <c r="E417" s="232"/>
      <c r="F417" s="232"/>
      <c r="G417" s="232"/>
      <c r="H417" s="232"/>
      <c r="I417" s="232"/>
      <c r="J417" s="144"/>
      <c r="K417" s="144" t="str">
        <f t="shared" si="13"/>
        <v/>
      </c>
      <c r="L417" s="222"/>
      <c r="M417" s="222"/>
      <c r="N417" s="222" t="str">
        <f t="shared" si="14"/>
        <v/>
      </c>
      <c r="O417" s="165"/>
    </row>
    <row r="418" spans="1:15" x14ac:dyDescent="0.25">
      <c r="A418" s="159"/>
      <c r="B418" s="155"/>
      <c r="C418" s="156"/>
      <c r="D418" s="231"/>
      <c r="E418" s="231"/>
      <c r="F418" s="231"/>
      <c r="G418" s="231"/>
      <c r="H418" s="231"/>
      <c r="I418" s="231"/>
      <c r="J418" s="235"/>
      <c r="K418" s="144" t="str">
        <f t="shared" si="13"/>
        <v/>
      </c>
      <c r="L418" s="221"/>
      <c r="M418" s="221"/>
      <c r="N418" s="221" t="str">
        <f t="shared" si="14"/>
        <v/>
      </c>
      <c r="O418" s="164"/>
    </row>
    <row r="419" spans="1:15" x14ac:dyDescent="0.25">
      <c r="A419" s="160"/>
      <c r="B419" s="157"/>
      <c r="C419" s="158"/>
      <c r="D419" s="232"/>
      <c r="E419" s="232"/>
      <c r="F419" s="232"/>
      <c r="G419" s="232"/>
      <c r="H419" s="232"/>
      <c r="I419" s="232"/>
      <c r="J419" s="144"/>
      <c r="K419" s="144" t="str">
        <f t="shared" si="13"/>
        <v/>
      </c>
      <c r="L419" s="222"/>
      <c r="M419" s="222"/>
      <c r="N419" s="222" t="str">
        <f t="shared" si="14"/>
        <v/>
      </c>
      <c r="O419" s="165"/>
    </row>
    <row r="420" spans="1:15" x14ac:dyDescent="0.25">
      <c r="A420" s="159"/>
      <c r="B420" s="155"/>
      <c r="C420" s="156"/>
      <c r="D420" s="231"/>
      <c r="E420" s="231"/>
      <c r="F420" s="231"/>
      <c r="G420" s="231"/>
      <c r="H420" s="231"/>
      <c r="I420" s="231"/>
      <c r="J420" s="235"/>
      <c r="K420" s="144" t="str">
        <f t="shared" si="13"/>
        <v/>
      </c>
      <c r="L420" s="221"/>
      <c r="M420" s="221"/>
      <c r="N420" s="221" t="str">
        <f t="shared" si="14"/>
        <v/>
      </c>
      <c r="O420" s="164"/>
    </row>
    <row r="421" spans="1:15" x14ac:dyDescent="0.25">
      <c r="A421" s="160"/>
      <c r="B421" s="157"/>
      <c r="C421" s="158"/>
      <c r="D421" s="232"/>
      <c r="E421" s="232"/>
      <c r="F421" s="232"/>
      <c r="G421" s="232"/>
      <c r="H421" s="232"/>
      <c r="I421" s="232"/>
      <c r="J421" s="144"/>
      <c r="K421" s="144" t="str">
        <f t="shared" si="13"/>
        <v/>
      </c>
      <c r="L421" s="222"/>
      <c r="M421" s="222"/>
      <c r="N421" s="222" t="str">
        <f t="shared" si="14"/>
        <v/>
      </c>
      <c r="O421" s="165"/>
    </row>
    <row r="422" spans="1:15" x14ac:dyDescent="0.25">
      <c r="A422" s="159"/>
      <c r="B422" s="155"/>
      <c r="C422" s="156"/>
      <c r="D422" s="231"/>
      <c r="E422" s="231"/>
      <c r="F422" s="231"/>
      <c r="G422" s="231"/>
      <c r="H422" s="231"/>
      <c r="I422" s="231"/>
      <c r="J422" s="235"/>
      <c r="K422" s="144" t="str">
        <f t="shared" si="13"/>
        <v/>
      </c>
      <c r="L422" s="221"/>
      <c r="M422" s="221"/>
      <c r="N422" s="221" t="str">
        <f t="shared" si="14"/>
        <v/>
      </c>
      <c r="O422" s="164"/>
    </row>
    <row r="423" spans="1:15" x14ac:dyDescent="0.25">
      <c r="A423" s="160"/>
      <c r="B423" s="157"/>
      <c r="C423" s="158"/>
      <c r="D423" s="232"/>
      <c r="E423" s="232"/>
      <c r="F423" s="232"/>
      <c r="G423" s="232"/>
      <c r="H423" s="232"/>
      <c r="I423" s="232"/>
      <c r="J423" s="144"/>
      <c r="K423" s="144" t="str">
        <f t="shared" si="13"/>
        <v/>
      </c>
      <c r="L423" s="222"/>
      <c r="M423" s="222"/>
      <c r="N423" s="222" t="str">
        <f t="shared" si="14"/>
        <v/>
      </c>
      <c r="O423" s="165"/>
    </row>
    <row r="424" spans="1:15" x14ac:dyDescent="0.25">
      <c r="A424" s="159"/>
      <c r="B424" s="155"/>
      <c r="C424" s="156"/>
      <c r="D424" s="231"/>
      <c r="E424" s="231"/>
      <c r="F424" s="231"/>
      <c r="G424" s="231"/>
      <c r="H424" s="231"/>
      <c r="I424" s="231"/>
      <c r="J424" s="235"/>
      <c r="K424" s="144" t="str">
        <f t="shared" si="13"/>
        <v/>
      </c>
      <c r="L424" s="221"/>
      <c r="M424" s="221"/>
      <c r="N424" s="221" t="str">
        <f t="shared" si="14"/>
        <v/>
      </c>
      <c r="O424" s="164"/>
    </row>
    <row r="425" spans="1:15" x14ac:dyDescent="0.25">
      <c r="A425" s="160"/>
      <c r="B425" s="157"/>
      <c r="C425" s="158"/>
      <c r="D425" s="232"/>
      <c r="E425" s="232"/>
      <c r="F425" s="232"/>
      <c r="G425" s="232"/>
      <c r="H425" s="232"/>
      <c r="I425" s="232"/>
      <c r="J425" s="144"/>
      <c r="K425" s="144" t="str">
        <f t="shared" si="13"/>
        <v/>
      </c>
      <c r="L425" s="222"/>
      <c r="M425" s="222"/>
      <c r="N425" s="222" t="str">
        <f t="shared" si="14"/>
        <v/>
      </c>
      <c r="O425" s="165"/>
    </row>
    <row r="426" spans="1:15" x14ac:dyDescent="0.25">
      <c r="A426" s="159"/>
      <c r="B426" s="155"/>
      <c r="C426" s="156"/>
      <c r="D426" s="231"/>
      <c r="E426" s="231"/>
      <c r="F426" s="231"/>
      <c r="G426" s="231"/>
      <c r="H426" s="231"/>
      <c r="I426" s="231"/>
      <c r="J426" s="235"/>
      <c r="K426" s="144" t="str">
        <f t="shared" si="13"/>
        <v/>
      </c>
      <c r="L426" s="221"/>
      <c r="M426" s="221"/>
      <c r="N426" s="221" t="str">
        <f t="shared" si="14"/>
        <v/>
      </c>
      <c r="O426" s="164"/>
    </row>
    <row r="427" spans="1:15" x14ac:dyDescent="0.25">
      <c r="A427" s="160"/>
      <c r="B427" s="157"/>
      <c r="C427" s="158"/>
      <c r="D427" s="232"/>
      <c r="E427" s="232"/>
      <c r="F427" s="232"/>
      <c r="G427" s="232"/>
      <c r="H427" s="232"/>
      <c r="I427" s="232"/>
      <c r="J427" s="144"/>
      <c r="K427" s="144" t="str">
        <f t="shared" si="13"/>
        <v/>
      </c>
      <c r="L427" s="222"/>
      <c r="M427" s="222"/>
      <c r="N427" s="222" t="str">
        <f t="shared" si="14"/>
        <v/>
      </c>
      <c r="O427" s="165"/>
    </row>
    <row r="428" spans="1:15" x14ac:dyDescent="0.25">
      <c r="A428" s="159"/>
      <c r="B428" s="155"/>
      <c r="C428" s="156"/>
      <c r="D428" s="231"/>
      <c r="E428" s="231"/>
      <c r="F428" s="231"/>
      <c r="G428" s="231"/>
      <c r="H428" s="231"/>
      <c r="I428" s="231"/>
      <c r="J428" s="235"/>
      <c r="K428" s="144" t="str">
        <f t="shared" si="13"/>
        <v/>
      </c>
      <c r="L428" s="221"/>
      <c r="M428" s="221"/>
      <c r="N428" s="221" t="str">
        <f t="shared" si="14"/>
        <v/>
      </c>
      <c r="O428" s="164"/>
    </row>
    <row r="429" spans="1:15" x14ac:dyDescent="0.25">
      <c r="A429" s="160"/>
      <c r="B429" s="157"/>
      <c r="C429" s="158"/>
      <c r="D429" s="232"/>
      <c r="E429" s="232"/>
      <c r="F429" s="232"/>
      <c r="G429" s="232"/>
      <c r="H429" s="232"/>
      <c r="I429" s="232"/>
      <c r="J429" s="144"/>
      <c r="K429" s="144" t="str">
        <f t="shared" si="13"/>
        <v/>
      </c>
      <c r="L429" s="222"/>
      <c r="M429" s="222"/>
      <c r="N429" s="222" t="str">
        <f t="shared" si="14"/>
        <v/>
      </c>
      <c r="O429" s="165"/>
    </row>
    <row r="430" spans="1:15" x14ac:dyDescent="0.25">
      <c r="A430" s="159"/>
      <c r="B430" s="155"/>
      <c r="C430" s="156"/>
      <c r="D430" s="231"/>
      <c r="E430" s="231"/>
      <c r="F430" s="231"/>
      <c r="G430" s="231"/>
      <c r="H430" s="231"/>
      <c r="I430" s="231"/>
      <c r="J430" s="235"/>
      <c r="K430" s="144" t="str">
        <f t="shared" si="13"/>
        <v/>
      </c>
      <c r="L430" s="221"/>
      <c r="M430" s="221"/>
      <c r="N430" s="221" t="str">
        <f t="shared" si="14"/>
        <v/>
      </c>
      <c r="O430" s="164"/>
    </row>
    <row r="431" spans="1:15" x14ac:dyDescent="0.25">
      <c r="A431" s="160"/>
      <c r="B431" s="157"/>
      <c r="C431" s="158"/>
      <c r="D431" s="232"/>
      <c r="E431" s="232"/>
      <c r="F431" s="232"/>
      <c r="G431" s="232"/>
      <c r="H431" s="232"/>
      <c r="I431" s="232"/>
      <c r="J431" s="144"/>
      <c r="K431" s="144" t="str">
        <f t="shared" si="13"/>
        <v/>
      </c>
      <c r="L431" s="222"/>
      <c r="M431" s="222"/>
      <c r="N431" s="222" t="str">
        <f t="shared" si="14"/>
        <v/>
      </c>
      <c r="O431" s="165"/>
    </row>
    <row r="432" spans="1:15" x14ac:dyDescent="0.25">
      <c r="A432" s="159"/>
      <c r="B432" s="155"/>
      <c r="C432" s="156"/>
      <c r="D432" s="231"/>
      <c r="E432" s="231"/>
      <c r="F432" s="231"/>
      <c r="G432" s="231"/>
      <c r="H432" s="231"/>
      <c r="I432" s="231"/>
      <c r="J432" s="235"/>
      <c r="K432" s="144" t="str">
        <f t="shared" si="13"/>
        <v/>
      </c>
      <c r="L432" s="221"/>
      <c r="M432" s="221"/>
      <c r="N432" s="221" t="str">
        <f t="shared" si="14"/>
        <v/>
      </c>
      <c r="O432" s="164"/>
    </row>
    <row r="433" spans="1:15" x14ac:dyDescent="0.25">
      <c r="A433" s="160"/>
      <c r="B433" s="157"/>
      <c r="C433" s="158"/>
      <c r="D433" s="232"/>
      <c r="E433" s="232"/>
      <c r="F433" s="232"/>
      <c r="G433" s="232"/>
      <c r="H433" s="232"/>
      <c r="I433" s="232"/>
      <c r="J433" s="144"/>
      <c r="K433" s="144" t="str">
        <f t="shared" si="13"/>
        <v/>
      </c>
      <c r="L433" s="222"/>
      <c r="M433" s="222"/>
      <c r="N433" s="222" t="str">
        <f t="shared" si="14"/>
        <v/>
      </c>
      <c r="O433" s="165"/>
    </row>
    <row r="434" spans="1:15" x14ac:dyDescent="0.25">
      <c r="A434" s="159"/>
      <c r="B434" s="155"/>
      <c r="C434" s="156"/>
      <c r="D434" s="231"/>
      <c r="E434" s="231"/>
      <c r="F434" s="231"/>
      <c r="G434" s="231"/>
      <c r="H434" s="231"/>
      <c r="I434" s="231"/>
      <c r="J434" s="235"/>
      <c r="K434" s="144" t="str">
        <f t="shared" si="13"/>
        <v/>
      </c>
      <c r="L434" s="221"/>
      <c r="M434" s="221"/>
      <c r="N434" s="221" t="str">
        <f t="shared" si="14"/>
        <v/>
      </c>
      <c r="O434" s="164"/>
    </row>
    <row r="435" spans="1:15" x14ac:dyDescent="0.25">
      <c r="A435" s="160"/>
      <c r="B435" s="157"/>
      <c r="C435" s="158"/>
      <c r="D435" s="232"/>
      <c r="E435" s="232"/>
      <c r="F435" s="232"/>
      <c r="G435" s="232"/>
      <c r="H435" s="232"/>
      <c r="I435" s="232"/>
      <c r="J435" s="144"/>
      <c r="K435" s="144" t="str">
        <f t="shared" si="13"/>
        <v/>
      </c>
      <c r="L435" s="222"/>
      <c r="M435" s="222"/>
      <c r="N435" s="222" t="str">
        <f t="shared" si="14"/>
        <v/>
      </c>
      <c r="O435" s="165"/>
    </row>
    <row r="436" spans="1:15" x14ac:dyDescent="0.25">
      <c r="A436" s="159"/>
      <c r="B436" s="155"/>
      <c r="C436" s="156"/>
      <c r="D436" s="231"/>
      <c r="E436" s="231"/>
      <c r="F436" s="231"/>
      <c r="G436" s="231"/>
      <c r="H436" s="231"/>
      <c r="I436" s="231"/>
      <c r="J436" s="235"/>
      <c r="K436" s="144" t="str">
        <f t="shared" si="13"/>
        <v/>
      </c>
      <c r="L436" s="221"/>
      <c r="M436" s="221"/>
      <c r="N436" s="221" t="str">
        <f t="shared" si="14"/>
        <v/>
      </c>
      <c r="O436" s="164"/>
    </row>
    <row r="437" spans="1:15" x14ac:dyDescent="0.25">
      <c r="A437" s="160"/>
      <c r="B437" s="157"/>
      <c r="C437" s="158"/>
      <c r="D437" s="232"/>
      <c r="E437" s="232"/>
      <c r="F437" s="232"/>
      <c r="G437" s="232"/>
      <c r="H437" s="232"/>
      <c r="I437" s="232"/>
      <c r="J437" s="144"/>
      <c r="K437" s="144" t="str">
        <f t="shared" si="13"/>
        <v/>
      </c>
      <c r="L437" s="222"/>
      <c r="M437" s="222"/>
      <c r="N437" s="222" t="str">
        <f t="shared" si="14"/>
        <v/>
      </c>
      <c r="O437" s="165"/>
    </row>
    <row r="438" spans="1:15" x14ac:dyDescent="0.25">
      <c r="A438" s="159"/>
      <c r="B438" s="155"/>
      <c r="C438" s="156"/>
      <c r="D438" s="231"/>
      <c r="E438" s="231"/>
      <c r="F438" s="231"/>
      <c r="G438" s="231"/>
      <c r="H438" s="231"/>
      <c r="I438" s="231"/>
      <c r="J438" s="235"/>
      <c r="K438" s="144" t="str">
        <f t="shared" si="13"/>
        <v/>
      </c>
      <c r="L438" s="221"/>
      <c r="M438" s="221"/>
      <c r="N438" s="221" t="str">
        <f t="shared" si="14"/>
        <v/>
      </c>
      <c r="O438" s="164"/>
    </row>
    <row r="439" spans="1:15" x14ac:dyDescent="0.25">
      <c r="A439" s="160"/>
      <c r="B439" s="157"/>
      <c r="C439" s="158"/>
      <c r="D439" s="232"/>
      <c r="E439" s="232"/>
      <c r="F439" s="232"/>
      <c r="G439" s="232"/>
      <c r="H439" s="232"/>
      <c r="I439" s="232"/>
      <c r="J439" s="144"/>
      <c r="K439" s="144" t="str">
        <f t="shared" si="13"/>
        <v/>
      </c>
      <c r="L439" s="222"/>
      <c r="M439" s="222"/>
      <c r="N439" s="222" t="str">
        <f t="shared" si="14"/>
        <v/>
      </c>
      <c r="O439" s="165"/>
    </row>
    <row r="440" spans="1:15" x14ac:dyDescent="0.25">
      <c r="A440" s="159"/>
      <c r="B440" s="155"/>
      <c r="C440" s="156"/>
      <c r="D440" s="231"/>
      <c r="E440" s="231"/>
      <c r="F440" s="231"/>
      <c r="G440" s="231"/>
      <c r="H440" s="231"/>
      <c r="I440" s="231"/>
      <c r="J440" s="235"/>
      <c r="K440" s="144" t="str">
        <f t="shared" si="13"/>
        <v/>
      </c>
      <c r="L440" s="221"/>
      <c r="M440" s="221"/>
      <c r="N440" s="221" t="str">
        <f t="shared" si="14"/>
        <v/>
      </c>
      <c r="O440" s="164"/>
    </row>
    <row r="441" spans="1:15" x14ac:dyDescent="0.25">
      <c r="A441" s="160"/>
      <c r="B441" s="157"/>
      <c r="C441" s="158"/>
      <c r="D441" s="232"/>
      <c r="E441" s="232"/>
      <c r="F441" s="232"/>
      <c r="G441" s="232"/>
      <c r="H441" s="232"/>
      <c r="I441" s="232"/>
      <c r="J441" s="144"/>
      <c r="K441" s="144" t="str">
        <f t="shared" si="13"/>
        <v/>
      </c>
      <c r="L441" s="222"/>
      <c r="M441" s="222"/>
      <c r="N441" s="222" t="str">
        <f t="shared" si="14"/>
        <v/>
      </c>
      <c r="O441" s="165"/>
    </row>
    <row r="442" spans="1:15" x14ac:dyDescent="0.25">
      <c r="A442" s="159"/>
      <c r="B442" s="155"/>
      <c r="C442" s="156"/>
      <c r="D442" s="231"/>
      <c r="E442" s="231"/>
      <c r="F442" s="231"/>
      <c r="G442" s="231"/>
      <c r="H442" s="231"/>
      <c r="I442" s="231"/>
      <c r="J442" s="235"/>
      <c r="K442" s="144" t="str">
        <f t="shared" si="13"/>
        <v/>
      </c>
      <c r="L442" s="221"/>
      <c r="M442" s="221"/>
      <c r="N442" s="221" t="str">
        <f t="shared" si="14"/>
        <v/>
      </c>
      <c r="O442" s="164"/>
    </row>
    <row r="443" spans="1:15" x14ac:dyDescent="0.25">
      <c r="A443" s="160"/>
      <c r="B443" s="157"/>
      <c r="C443" s="158"/>
      <c r="D443" s="232"/>
      <c r="E443" s="232"/>
      <c r="F443" s="232"/>
      <c r="G443" s="232"/>
      <c r="H443" s="232"/>
      <c r="I443" s="232"/>
      <c r="J443" s="144"/>
      <c r="K443" s="144" t="str">
        <f t="shared" si="13"/>
        <v/>
      </c>
      <c r="L443" s="222"/>
      <c r="M443" s="222"/>
      <c r="N443" s="222" t="str">
        <f t="shared" si="14"/>
        <v/>
      </c>
      <c r="O443" s="165"/>
    </row>
    <row r="444" spans="1:15" x14ac:dyDescent="0.25">
      <c r="A444" s="159"/>
      <c r="B444" s="155"/>
      <c r="C444" s="156"/>
      <c r="D444" s="231"/>
      <c r="E444" s="231"/>
      <c r="F444" s="231"/>
      <c r="G444" s="231"/>
      <c r="H444" s="231"/>
      <c r="I444" s="231"/>
      <c r="J444" s="235"/>
      <c r="K444" s="144" t="str">
        <f t="shared" si="13"/>
        <v/>
      </c>
      <c r="L444" s="221"/>
      <c r="M444" s="221"/>
      <c r="N444" s="221" t="str">
        <f t="shared" si="14"/>
        <v/>
      </c>
      <c r="O444" s="164"/>
    </row>
    <row r="445" spans="1:15" x14ac:dyDescent="0.25">
      <c r="A445" s="160"/>
      <c r="B445" s="157"/>
      <c r="C445" s="158"/>
      <c r="D445" s="232"/>
      <c r="E445" s="232"/>
      <c r="F445" s="232"/>
      <c r="G445" s="232"/>
      <c r="H445" s="232"/>
      <c r="I445" s="232"/>
      <c r="J445" s="144"/>
      <c r="K445" s="144" t="str">
        <f t="shared" si="13"/>
        <v/>
      </c>
      <c r="L445" s="222"/>
      <c r="M445" s="222"/>
      <c r="N445" s="222" t="str">
        <f t="shared" si="14"/>
        <v/>
      </c>
      <c r="O445" s="165"/>
    </row>
    <row r="446" spans="1:15" x14ac:dyDescent="0.25">
      <c r="A446" s="159"/>
      <c r="B446" s="155"/>
      <c r="C446" s="156"/>
      <c r="D446" s="231"/>
      <c r="E446" s="231"/>
      <c r="F446" s="231"/>
      <c r="G446" s="231"/>
      <c r="H446" s="231"/>
      <c r="I446" s="231"/>
      <c r="J446" s="235"/>
      <c r="K446" s="144" t="str">
        <f t="shared" si="13"/>
        <v/>
      </c>
      <c r="L446" s="221"/>
      <c r="M446" s="221"/>
      <c r="N446" s="221" t="str">
        <f t="shared" si="14"/>
        <v/>
      </c>
      <c r="O446" s="164"/>
    </row>
    <row r="447" spans="1:15" x14ac:dyDescent="0.25">
      <c r="A447" s="160"/>
      <c r="B447" s="157"/>
      <c r="C447" s="158"/>
      <c r="D447" s="232"/>
      <c r="E447" s="232"/>
      <c r="F447" s="232"/>
      <c r="G447" s="232"/>
      <c r="H447" s="232"/>
      <c r="I447" s="232"/>
      <c r="J447" s="144"/>
      <c r="K447" s="144" t="str">
        <f t="shared" si="13"/>
        <v/>
      </c>
      <c r="L447" s="222"/>
      <c r="M447" s="222"/>
      <c r="N447" s="222" t="str">
        <f t="shared" si="14"/>
        <v/>
      </c>
      <c r="O447" s="165"/>
    </row>
    <row r="448" spans="1:15" x14ac:dyDescent="0.25">
      <c r="A448" s="159"/>
      <c r="B448" s="155"/>
      <c r="C448" s="156"/>
      <c r="D448" s="231"/>
      <c r="E448" s="231"/>
      <c r="F448" s="231"/>
      <c r="G448" s="231"/>
      <c r="H448" s="231"/>
      <c r="I448" s="231"/>
      <c r="J448" s="235"/>
      <c r="K448" s="144" t="str">
        <f t="shared" si="13"/>
        <v/>
      </c>
      <c r="L448" s="221"/>
      <c r="M448" s="221"/>
      <c r="N448" s="221" t="str">
        <f t="shared" si="14"/>
        <v/>
      </c>
      <c r="O448" s="164"/>
    </row>
    <row r="449" spans="1:19" x14ac:dyDescent="0.25">
      <c r="A449" s="160"/>
      <c r="B449" s="157"/>
      <c r="C449" s="158"/>
      <c r="D449" s="232"/>
      <c r="E449" s="232"/>
      <c r="F449" s="232"/>
      <c r="G449" s="232"/>
      <c r="H449" s="232"/>
      <c r="I449" s="232"/>
      <c r="J449" s="144"/>
      <c r="K449" s="144" t="str">
        <f t="shared" si="13"/>
        <v/>
      </c>
      <c r="L449" s="222"/>
      <c r="M449" s="222"/>
      <c r="N449" s="222" t="str">
        <f t="shared" si="14"/>
        <v/>
      </c>
      <c r="O449" s="165"/>
    </row>
    <row r="450" spans="1:19" x14ac:dyDescent="0.25">
      <c r="A450" s="159"/>
      <c r="B450" s="155"/>
      <c r="C450" s="156"/>
      <c r="D450" s="231"/>
      <c r="E450" s="231"/>
      <c r="F450" s="231"/>
      <c r="G450" s="231"/>
      <c r="H450" s="231"/>
      <c r="I450" s="231"/>
      <c r="J450" s="235"/>
      <c r="K450" s="144" t="str">
        <f t="shared" si="13"/>
        <v/>
      </c>
      <c r="L450" s="221"/>
      <c r="M450" s="221"/>
      <c r="N450" s="221" t="str">
        <f t="shared" si="14"/>
        <v/>
      </c>
      <c r="O450" s="164"/>
    </row>
    <row r="451" spans="1:19" x14ac:dyDescent="0.25">
      <c r="A451" s="160"/>
      <c r="B451" s="157"/>
      <c r="C451" s="158"/>
      <c r="D451" s="232"/>
      <c r="E451" s="232"/>
      <c r="F451" s="232"/>
      <c r="G451" s="232"/>
      <c r="H451" s="232"/>
      <c r="I451" s="232"/>
      <c r="J451" s="144"/>
      <c r="K451" s="144" t="str">
        <f t="shared" si="13"/>
        <v/>
      </c>
      <c r="L451" s="222"/>
      <c r="M451" s="222"/>
      <c r="N451" s="222" t="str">
        <f t="shared" si="14"/>
        <v/>
      </c>
      <c r="O451" s="165"/>
    </row>
    <row r="452" spans="1:19" x14ac:dyDescent="0.25">
      <c r="A452" s="159"/>
      <c r="B452" s="155"/>
      <c r="C452" s="156"/>
      <c r="D452" s="231"/>
      <c r="E452" s="231"/>
      <c r="F452" s="231"/>
      <c r="G452" s="231"/>
      <c r="H452" s="231"/>
      <c r="I452" s="231"/>
      <c r="J452" s="235"/>
      <c r="K452" s="144" t="str">
        <f t="shared" si="13"/>
        <v/>
      </c>
      <c r="L452" s="221"/>
      <c r="M452" s="221"/>
      <c r="N452" s="221" t="str">
        <f t="shared" si="14"/>
        <v/>
      </c>
      <c r="O452" s="164"/>
    </row>
    <row r="453" spans="1:19" x14ac:dyDescent="0.25">
      <c r="A453" s="160"/>
      <c r="B453" s="157"/>
      <c r="C453" s="158"/>
      <c r="D453" s="232"/>
      <c r="E453" s="232"/>
      <c r="F453" s="232"/>
      <c r="G453" s="232"/>
      <c r="H453" s="232"/>
      <c r="I453" s="232"/>
      <c r="J453" s="144"/>
      <c r="K453" s="144" t="str">
        <f t="shared" si="13"/>
        <v/>
      </c>
      <c r="L453" s="222"/>
      <c r="M453" s="222"/>
      <c r="N453" s="222" t="str">
        <f t="shared" si="14"/>
        <v/>
      </c>
      <c r="O453" s="165"/>
    </row>
    <row r="454" spans="1:19" x14ac:dyDescent="0.25">
      <c r="A454" s="161"/>
      <c r="B454" s="162"/>
      <c r="C454" s="163"/>
      <c r="D454" s="233"/>
      <c r="E454" s="233"/>
      <c r="F454" s="233"/>
      <c r="G454" s="233"/>
      <c r="H454" s="233"/>
      <c r="I454" s="233"/>
      <c r="J454" s="235"/>
      <c r="K454" s="144" t="str">
        <f t="shared" ref="K454:K506" si="15">IF(D454+J454=0,"",D454+J454)</f>
        <v/>
      </c>
      <c r="L454" s="223"/>
      <c r="M454" s="223"/>
      <c r="N454" s="223" t="str">
        <f t="shared" ref="N454:N506" si="16">IF(AND(L454=0,M454=0),"",L454-M454)</f>
        <v/>
      </c>
      <c r="O454" s="166"/>
    </row>
    <row r="455" spans="1:19" x14ac:dyDescent="0.25">
      <c r="A455" s="160"/>
      <c r="B455" s="157"/>
      <c r="C455" s="158"/>
      <c r="D455" s="232"/>
      <c r="E455" s="232"/>
      <c r="F455" s="232"/>
      <c r="G455" s="232"/>
      <c r="H455" s="232"/>
      <c r="I455" s="232"/>
      <c r="J455" s="144"/>
      <c r="K455" s="144" t="str">
        <f t="shared" si="15"/>
        <v/>
      </c>
      <c r="L455" s="222"/>
      <c r="M455" s="222"/>
      <c r="N455" s="222" t="str">
        <f t="shared" si="16"/>
        <v/>
      </c>
      <c r="O455" s="165"/>
      <c r="P455" s="23"/>
      <c r="Q455" s="23"/>
      <c r="R455" s="14"/>
      <c r="S455" s="14"/>
    </row>
    <row r="456" spans="1:19" x14ac:dyDescent="0.25">
      <c r="A456" s="159"/>
      <c r="B456" s="155"/>
      <c r="C456" s="156"/>
      <c r="D456" s="231"/>
      <c r="E456" s="231"/>
      <c r="F456" s="231"/>
      <c r="G456" s="231"/>
      <c r="H456" s="231"/>
      <c r="I456" s="231"/>
      <c r="J456" s="235"/>
      <c r="K456" s="144" t="str">
        <f t="shared" si="15"/>
        <v/>
      </c>
      <c r="L456" s="221"/>
      <c r="M456" s="221"/>
      <c r="N456" s="221" t="str">
        <f t="shared" si="16"/>
        <v/>
      </c>
      <c r="O456" s="164"/>
      <c r="P456" s="152"/>
      <c r="Q456" s="152"/>
      <c r="R456" s="14"/>
      <c r="S456" s="14"/>
    </row>
    <row r="457" spans="1:19" x14ac:dyDescent="0.25">
      <c r="A457" s="160"/>
      <c r="B457" s="157"/>
      <c r="C457" s="158"/>
      <c r="D457" s="232"/>
      <c r="E457" s="232"/>
      <c r="F457" s="232"/>
      <c r="G457" s="232"/>
      <c r="H457" s="232"/>
      <c r="I457" s="232"/>
      <c r="J457" s="144"/>
      <c r="K457" s="144" t="str">
        <f t="shared" si="15"/>
        <v/>
      </c>
      <c r="L457" s="222"/>
      <c r="M457" s="222"/>
      <c r="N457" s="222" t="str">
        <f t="shared" si="16"/>
        <v/>
      </c>
      <c r="O457" s="165"/>
      <c r="P457" s="152"/>
      <c r="Q457" s="152"/>
      <c r="R457" s="14"/>
      <c r="S457" s="14"/>
    </row>
    <row r="458" spans="1:19" ht="15.75" customHeight="1" x14ac:dyDescent="0.25">
      <c r="A458" s="159"/>
      <c r="B458" s="155"/>
      <c r="C458" s="156"/>
      <c r="D458" s="231"/>
      <c r="E458" s="231"/>
      <c r="F458" s="231"/>
      <c r="G458" s="231"/>
      <c r="H458" s="231"/>
      <c r="I458" s="231"/>
      <c r="J458" s="235"/>
      <c r="K458" s="144" t="str">
        <f t="shared" si="15"/>
        <v/>
      </c>
      <c r="L458" s="221"/>
      <c r="M458" s="221"/>
      <c r="N458" s="221" t="str">
        <f t="shared" si="16"/>
        <v/>
      </c>
      <c r="O458" s="164"/>
      <c r="P458" s="27"/>
      <c r="Q458" s="27"/>
      <c r="R458" s="14"/>
      <c r="S458" s="14"/>
    </row>
    <row r="459" spans="1:19" x14ac:dyDescent="0.25">
      <c r="A459" s="160"/>
      <c r="B459" s="157"/>
      <c r="C459" s="158"/>
      <c r="D459" s="232"/>
      <c r="E459" s="232"/>
      <c r="F459" s="232"/>
      <c r="G459" s="232"/>
      <c r="H459" s="232"/>
      <c r="I459" s="232"/>
      <c r="J459" s="144"/>
      <c r="K459" s="144" t="str">
        <f t="shared" si="15"/>
        <v/>
      </c>
      <c r="L459" s="222"/>
      <c r="M459" s="222"/>
      <c r="N459" s="222" t="str">
        <f t="shared" si="16"/>
        <v/>
      </c>
      <c r="O459" s="165"/>
      <c r="P459" s="23"/>
      <c r="Q459" s="23"/>
      <c r="R459" s="14"/>
      <c r="S459" s="14"/>
    </row>
    <row r="460" spans="1:19" x14ac:dyDescent="0.25">
      <c r="A460" s="159"/>
      <c r="B460" s="155"/>
      <c r="C460" s="156"/>
      <c r="D460" s="231"/>
      <c r="E460" s="231"/>
      <c r="F460" s="231"/>
      <c r="G460" s="231"/>
      <c r="H460" s="231"/>
      <c r="I460" s="231"/>
      <c r="J460" s="235"/>
      <c r="K460" s="144" t="str">
        <f t="shared" si="15"/>
        <v/>
      </c>
      <c r="L460" s="221"/>
      <c r="M460" s="221"/>
      <c r="N460" s="221" t="str">
        <f t="shared" si="16"/>
        <v/>
      </c>
      <c r="O460" s="164"/>
      <c r="P460" s="152"/>
      <c r="Q460" s="152"/>
      <c r="R460" s="14"/>
      <c r="S460" s="14"/>
    </row>
    <row r="461" spans="1:19" x14ac:dyDescent="0.25">
      <c r="A461" s="160"/>
      <c r="B461" s="157"/>
      <c r="C461" s="158"/>
      <c r="D461" s="232"/>
      <c r="E461" s="232"/>
      <c r="F461" s="232"/>
      <c r="G461" s="232"/>
      <c r="H461" s="232"/>
      <c r="I461" s="232"/>
      <c r="J461" s="144"/>
      <c r="K461" s="144" t="str">
        <f t="shared" si="15"/>
        <v/>
      </c>
      <c r="L461" s="222"/>
      <c r="M461" s="222"/>
      <c r="N461" s="222" t="str">
        <f t="shared" si="16"/>
        <v/>
      </c>
      <c r="O461" s="165"/>
      <c r="P461" s="152"/>
      <c r="Q461" s="152"/>
      <c r="R461" s="14"/>
      <c r="S461" s="14"/>
    </row>
    <row r="462" spans="1:19" ht="15.75" customHeight="1" x14ac:dyDescent="0.25">
      <c r="A462" s="159"/>
      <c r="B462" s="155"/>
      <c r="C462" s="156"/>
      <c r="D462" s="231"/>
      <c r="E462" s="231"/>
      <c r="F462" s="231"/>
      <c r="G462" s="231"/>
      <c r="H462" s="231"/>
      <c r="I462" s="231"/>
      <c r="J462" s="235"/>
      <c r="K462" s="144" t="str">
        <f t="shared" si="15"/>
        <v/>
      </c>
      <c r="L462" s="221"/>
      <c r="M462" s="221"/>
      <c r="N462" s="221" t="str">
        <f t="shared" si="16"/>
        <v/>
      </c>
      <c r="O462" s="164"/>
      <c r="P462" s="27"/>
      <c r="Q462" s="27"/>
      <c r="R462" s="14"/>
      <c r="S462" s="14"/>
    </row>
    <row r="463" spans="1:19" x14ac:dyDescent="0.25">
      <c r="A463" s="160"/>
      <c r="B463" s="157"/>
      <c r="C463" s="158"/>
      <c r="D463" s="232"/>
      <c r="E463" s="232"/>
      <c r="F463" s="232"/>
      <c r="G463" s="232"/>
      <c r="H463" s="232"/>
      <c r="I463" s="232"/>
      <c r="J463" s="144"/>
      <c r="K463" s="144" t="str">
        <f t="shared" si="15"/>
        <v/>
      </c>
      <c r="L463" s="222"/>
      <c r="M463" s="222"/>
      <c r="N463" s="222" t="str">
        <f t="shared" si="16"/>
        <v/>
      </c>
      <c r="O463" s="165"/>
      <c r="P463" s="30"/>
      <c r="Q463" s="30"/>
      <c r="R463" s="30"/>
      <c r="S463" s="14"/>
    </row>
    <row r="464" spans="1:19" x14ac:dyDescent="0.25">
      <c r="A464" s="159"/>
      <c r="B464" s="155"/>
      <c r="C464" s="156"/>
      <c r="D464" s="231"/>
      <c r="E464" s="231"/>
      <c r="F464" s="231"/>
      <c r="G464" s="231"/>
      <c r="H464" s="231"/>
      <c r="I464" s="231"/>
      <c r="J464" s="235"/>
      <c r="K464" s="144" t="str">
        <f t="shared" si="15"/>
        <v/>
      </c>
      <c r="L464" s="221"/>
      <c r="M464" s="221"/>
      <c r="N464" s="221" t="str">
        <f t="shared" si="16"/>
        <v/>
      </c>
      <c r="O464" s="164"/>
      <c r="P464" s="32"/>
      <c r="Q464" s="32"/>
      <c r="R464" s="14"/>
      <c r="S464" s="14"/>
    </row>
    <row r="465" spans="1:19" x14ac:dyDescent="0.25">
      <c r="A465" s="160"/>
      <c r="B465" s="157"/>
      <c r="C465" s="158"/>
      <c r="D465" s="232"/>
      <c r="E465" s="232"/>
      <c r="F465" s="232"/>
      <c r="G465" s="232"/>
      <c r="H465" s="232"/>
      <c r="I465" s="232"/>
      <c r="J465" s="144"/>
      <c r="K465" s="144" t="str">
        <f t="shared" si="15"/>
        <v/>
      </c>
      <c r="L465" s="222"/>
      <c r="M465" s="222"/>
      <c r="N465" s="222" t="str">
        <f t="shared" si="16"/>
        <v/>
      </c>
      <c r="O465" s="165"/>
      <c r="P465" s="32"/>
      <c r="Q465" s="32"/>
      <c r="R465" s="14"/>
      <c r="S465" s="14"/>
    </row>
    <row r="466" spans="1:19" x14ac:dyDescent="0.25">
      <c r="A466" s="159"/>
      <c r="B466" s="155"/>
      <c r="C466" s="156"/>
      <c r="D466" s="231"/>
      <c r="E466" s="231"/>
      <c r="F466" s="231"/>
      <c r="G466" s="231"/>
      <c r="H466" s="231"/>
      <c r="I466" s="231"/>
      <c r="J466" s="235"/>
      <c r="K466" s="144" t="str">
        <f t="shared" si="15"/>
        <v/>
      </c>
      <c r="L466" s="221"/>
      <c r="M466" s="221"/>
      <c r="N466" s="221" t="str">
        <f t="shared" si="16"/>
        <v/>
      </c>
      <c r="O466" s="164"/>
    </row>
    <row r="467" spans="1:19" x14ac:dyDescent="0.25">
      <c r="A467" s="160"/>
      <c r="B467" s="157"/>
      <c r="C467" s="158"/>
      <c r="D467" s="232"/>
      <c r="E467" s="232"/>
      <c r="F467" s="232"/>
      <c r="G467" s="232"/>
      <c r="H467" s="232"/>
      <c r="I467" s="232"/>
      <c r="J467" s="144"/>
      <c r="K467" s="144" t="str">
        <f t="shared" si="15"/>
        <v/>
      </c>
      <c r="L467" s="222"/>
      <c r="M467" s="222"/>
      <c r="N467" s="222" t="str">
        <f t="shared" si="16"/>
        <v/>
      </c>
      <c r="O467" s="165"/>
    </row>
    <row r="468" spans="1:19" x14ac:dyDescent="0.25">
      <c r="A468" s="159"/>
      <c r="B468" s="155"/>
      <c r="C468" s="156"/>
      <c r="D468" s="231"/>
      <c r="E468" s="231"/>
      <c r="F468" s="231"/>
      <c r="G468" s="231"/>
      <c r="H468" s="231"/>
      <c r="I468" s="231"/>
      <c r="J468" s="235"/>
      <c r="K468" s="144" t="str">
        <f t="shared" si="15"/>
        <v/>
      </c>
      <c r="L468" s="221"/>
      <c r="M468" s="221"/>
      <c r="N468" s="221" t="str">
        <f t="shared" si="16"/>
        <v/>
      </c>
      <c r="O468" s="164"/>
    </row>
    <row r="469" spans="1:19" x14ac:dyDescent="0.25">
      <c r="A469" s="160"/>
      <c r="B469" s="157"/>
      <c r="C469" s="158"/>
      <c r="D469" s="232"/>
      <c r="E469" s="232"/>
      <c r="F469" s="232"/>
      <c r="G469" s="232"/>
      <c r="H469" s="232"/>
      <c r="I469" s="232"/>
      <c r="J469" s="144"/>
      <c r="K469" s="144" t="str">
        <f t="shared" si="15"/>
        <v/>
      </c>
      <c r="L469" s="222"/>
      <c r="M469" s="222"/>
      <c r="N469" s="222" t="str">
        <f t="shared" si="16"/>
        <v/>
      </c>
      <c r="O469" s="165"/>
    </row>
    <row r="470" spans="1:19" x14ac:dyDescent="0.25">
      <c r="A470" s="159"/>
      <c r="B470" s="155"/>
      <c r="C470" s="156"/>
      <c r="D470" s="231"/>
      <c r="E470" s="231"/>
      <c r="F470" s="231"/>
      <c r="G470" s="231"/>
      <c r="H470" s="231"/>
      <c r="I470" s="231"/>
      <c r="J470" s="235"/>
      <c r="K470" s="144" t="str">
        <f t="shared" si="15"/>
        <v/>
      </c>
      <c r="L470" s="221"/>
      <c r="M470" s="221"/>
      <c r="N470" s="221" t="str">
        <f t="shared" si="16"/>
        <v/>
      </c>
      <c r="O470" s="164"/>
    </row>
    <row r="471" spans="1:19" x14ac:dyDescent="0.25">
      <c r="A471" s="160"/>
      <c r="B471" s="157"/>
      <c r="C471" s="158"/>
      <c r="D471" s="232"/>
      <c r="E471" s="232"/>
      <c r="F471" s="232"/>
      <c r="G471" s="232"/>
      <c r="H471" s="232"/>
      <c r="I471" s="232"/>
      <c r="J471" s="144"/>
      <c r="K471" s="144" t="str">
        <f t="shared" si="15"/>
        <v/>
      </c>
      <c r="L471" s="222"/>
      <c r="M471" s="222"/>
      <c r="N471" s="222" t="str">
        <f t="shared" si="16"/>
        <v/>
      </c>
      <c r="O471" s="165"/>
    </row>
    <row r="472" spans="1:19" x14ac:dyDescent="0.25">
      <c r="A472" s="159"/>
      <c r="B472" s="155"/>
      <c r="C472" s="156"/>
      <c r="D472" s="231"/>
      <c r="E472" s="231"/>
      <c r="F472" s="231"/>
      <c r="G472" s="231"/>
      <c r="H472" s="231"/>
      <c r="I472" s="231"/>
      <c r="J472" s="235"/>
      <c r="K472" s="144" t="str">
        <f t="shared" si="15"/>
        <v/>
      </c>
      <c r="L472" s="221"/>
      <c r="M472" s="221"/>
      <c r="N472" s="221" t="str">
        <f t="shared" si="16"/>
        <v/>
      </c>
      <c r="O472" s="164"/>
    </row>
    <row r="473" spans="1:19" x14ac:dyDescent="0.25">
      <c r="A473" s="160"/>
      <c r="B473" s="157"/>
      <c r="C473" s="158"/>
      <c r="D473" s="232"/>
      <c r="E473" s="232"/>
      <c r="F473" s="232"/>
      <c r="G473" s="232"/>
      <c r="H473" s="232"/>
      <c r="I473" s="232"/>
      <c r="J473" s="144"/>
      <c r="K473" s="144" t="str">
        <f t="shared" si="15"/>
        <v/>
      </c>
      <c r="L473" s="222"/>
      <c r="M473" s="222"/>
      <c r="N473" s="222" t="str">
        <f t="shared" si="16"/>
        <v/>
      </c>
      <c r="O473" s="165"/>
    </row>
    <row r="474" spans="1:19" x14ac:dyDescent="0.25">
      <c r="A474" s="159"/>
      <c r="B474" s="155"/>
      <c r="C474" s="156"/>
      <c r="D474" s="231"/>
      <c r="E474" s="231"/>
      <c r="F474" s="231"/>
      <c r="G474" s="231"/>
      <c r="H474" s="231"/>
      <c r="I474" s="231"/>
      <c r="J474" s="235"/>
      <c r="K474" s="144" t="str">
        <f t="shared" si="15"/>
        <v/>
      </c>
      <c r="L474" s="221"/>
      <c r="M474" s="221"/>
      <c r="N474" s="221" t="str">
        <f t="shared" si="16"/>
        <v/>
      </c>
      <c r="O474" s="164"/>
    </row>
    <row r="475" spans="1:19" x14ac:dyDescent="0.25">
      <c r="A475" s="160"/>
      <c r="B475" s="157"/>
      <c r="C475" s="158"/>
      <c r="D475" s="232"/>
      <c r="E475" s="232"/>
      <c r="F475" s="232"/>
      <c r="G475" s="232"/>
      <c r="H475" s="232"/>
      <c r="I475" s="232"/>
      <c r="J475" s="144"/>
      <c r="K475" s="144" t="str">
        <f t="shared" si="15"/>
        <v/>
      </c>
      <c r="L475" s="222"/>
      <c r="M475" s="222"/>
      <c r="N475" s="222" t="str">
        <f t="shared" si="16"/>
        <v/>
      </c>
      <c r="O475" s="165"/>
    </row>
    <row r="476" spans="1:19" x14ac:dyDescent="0.25">
      <c r="A476" s="159"/>
      <c r="B476" s="155"/>
      <c r="C476" s="156"/>
      <c r="D476" s="231"/>
      <c r="E476" s="231"/>
      <c r="F476" s="231"/>
      <c r="G476" s="231"/>
      <c r="H476" s="231"/>
      <c r="I476" s="231"/>
      <c r="J476" s="235"/>
      <c r="K476" s="144" t="str">
        <f t="shared" si="15"/>
        <v/>
      </c>
      <c r="L476" s="221"/>
      <c r="M476" s="221"/>
      <c r="N476" s="221" t="str">
        <f t="shared" si="16"/>
        <v/>
      </c>
      <c r="O476" s="164"/>
    </row>
    <row r="477" spans="1:19" x14ac:dyDescent="0.25">
      <c r="A477" s="160"/>
      <c r="B477" s="157"/>
      <c r="C477" s="158"/>
      <c r="D477" s="232"/>
      <c r="E477" s="232"/>
      <c r="F477" s="232"/>
      <c r="G477" s="232"/>
      <c r="H477" s="232"/>
      <c r="I477" s="232"/>
      <c r="J477" s="144"/>
      <c r="K477" s="144" t="str">
        <f t="shared" si="15"/>
        <v/>
      </c>
      <c r="L477" s="222"/>
      <c r="M477" s="222"/>
      <c r="N477" s="222" t="str">
        <f t="shared" si="16"/>
        <v/>
      </c>
      <c r="O477" s="165"/>
    </row>
    <row r="478" spans="1:19" x14ac:dyDescent="0.25">
      <c r="A478" s="159"/>
      <c r="B478" s="155"/>
      <c r="C478" s="156"/>
      <c r="D478" s="231"/>
      <c r="E478" s="231"/>
      <c r="F478" s="231"/>
      <c r="G478" s="231"/>
      <c r="H478" s="231"/>
      <c r="I478" s="231"/>
      <c r="J478" s="235"/>
      <c r="K478" s="144" t="str">
        <f t="shared" si="15"/>
        <v/>
      </c>
      <c r="L478" s="221"/>
      <c r="M478" s="221"/>
      <c r="N478" s="221" t="str">
        <f t="shared" si="16"/>
        <v/>
      </c>
      <c r="O478" s="164"/>
    </row>
    <row r="479" spans="1:19" x14ac:dyDescent="0.25">
      <c r="A479" s="160"/>
      <c r="B479" s="157"/>
      <c r="C479" s="158"/>
      <c r="D479" s="232"/>
      <c r="E479" s="232"/>
      <c r="F479" s="232"/>
      <c r="G479" s="232"/>
      <c r="H479" s="232"/>
      <c r="I479" s="232"/>
      <c r="J479" s="144"/>
      <c r="K479" s="144" t="str">
        <f t="shared" si="15"/>
        <v/>
      </c>
      <c r="L479" s="222"/>
      <c r="M479" s="222"/>
      <c r="N479" s="222" t="str">
        <f t="shared" si="16"/>
        <v/>
      </c>
      <c r="O479" s="165"/>
    </row>
    <row r="480" spans="1:19" x14ac:dyDescent="0.25">
      <c r="A480" s="159"/>
      <c r="B480" s="155"/>
      <c r="C480" s="156"/>
      <c r="D480" s="231"/>
      <c r="E480" s="231"/>
      <c r="F480" s="231"/>
      <c r="G480" s="231"/>
      <c r="H480" s="231"/>
      <c r="I480" s="231"/>
      <c r="J480" s="235"/>
      <c r="K480" s="144" t="str">
        <f t="shared" si="15"/>
        <v/>
      </c>
      <c r="L480" s="221"/>
      <c r="M480" s="221"/>
      <c r="N480" s="221" t="str">
        <f t="shared" si="16"/>
        <v/>
      </c>
      <c r="O480" s="164"/>
    </row>
    <row r="481" spans="1:15" x14ac:dyDescent="0.25">
      <c r="A481" s="160"/>
      <c r="B481" s="157"/>
      <c r="C481" s="158"/>
      <c r="D481" s="232"/>
      <c r="E481" s="232"/>
      <c r="F481" s="232"/>
      <c r="G481" s="232"/>
      <c r="H481" s="232"/>
      <c r="I481" s="232"/>
      <c r="J481" s="144"/>
      <c r="K481" s="144" t="str">
        <f t="shared" si="15"/>
        <v/>
      </c>
      <c r="L481" s="222"/>
      <c r="M481" s="222"/>
      <c r="N481" s="222" t="str">
        <f t="shared" si="16"/>
        <v/>
      </c>
      <c r="O481" s="165"/>
    </row>
    <row r="482" spans="1:15" x14ac:dyDescent="0.25">
      <c r="A482" s="159"/>
      <c r="B482" s="155"/>
      <c r="C482" s="156"/>
      <c r="D482" s="231"/>
      <c r="E482" s="231"/>
      <c r="F482" s="231"/>
      <c r="G482" s="231"/>
      <c r="H482" s="231"/>
      <c r="I482" s="231"/>
      <c r="J482" s="235"/>
      <c r="K482" s="144" t="str">
        <f t="shared" si="15"/>
        <v/>
      </c>
      <c r="L482" s="221"/>
      <c r="M482" s="221"/>
      <c r="N482" s="221" t="str">
        <f t="shared" si="16"/>
        <v/>
      </c>
      <c r="O482" s="164"/>
    </row>
    <row r="483" spans="1:15" x14ac:dyDescent="0.25">
      <c r="A483" s="160"/>
      <c r="B483" s="157"/>
      <c r="C483" s="158"/>
      <c r="D483" s="232"/>
      <c r="E483" s="232"/>
      <c r="F483" s="232"/>
      <c r="G483" s="232"/>
      <c r="H483" s="232"/>
      <c r="I483" s="232"/>
      <c r="J483" s="144"/>
      <c r="K483" s="144" t="str">
        <f t="shared" si="15"/>
        <v/>
      </c>
      <c r="L483" s="222"/>
      <c r="M483" s="222"/>
      <c r="N483" s="222" t="str">
        <f t="shared" si="16"/>
        <v/>
      </c>
      <c r="O483" s="165"/>
    </row>
    <row r="484" spans="1:15" x14ac:dyDescent="0.25">
      <c r="A484" s="159"/>
      <c r="B484" s="155"/>
      <c r="C484" s="156"/>
      <c r="D484" s="231"/>
      <c r="E484" s="231"/>
      <c r="F484" s="231"/>
      <c r="G484" s="231"/>
      <c r="H484" s="231"/>
      <c r="I484" s="231"/>
      <c r="J484" s="235"/>
      <c r="K484" s="144" t="str">
        <f t="shared" si="15"/>
        <v/>
      </c>
      <c r="L484" s="221"/>
      <c r="M484" s="221"/>
      <c r="N484" s="221" t="str">
        <f t="shared" si="16"/>
        <v/>
      </c>
      <c r="O484" s="164"/>
    </row>
    <row r="485" spans="1:15" x14ac:dyDescent="0.25">
      <c r="A485" s="160"/>
      <c r="B485" s="157"/>
      <c r="C485" s="158"/>
      <c r="D485" s="232"/>
      <c r="E485" s="232"/>
      <c r="F485" s="232"/>
      <c r="G485" s="232"/>
      <c r="H485" s="232"/>
      <c r="I485" s="232"/>
      <c r="J485" s="144"/>
      <c r="K485" s="144" t="str">
        <f t="shared" si="15"/>
        <v/>
      </c>
      <c r="L485" s="222"/>
      <c r="M485" s="222"/>
      <c r="N485" s="222" t="str">
        <f t="shared" si="16"/>
        <v/>
      </c>
      <c r="O485" s="165"/>
    </row>
    <row r="486" spans="1:15" x14ac:dyDescent="0.25">
      <c r="A486" s="159"/>
      <c r="B486" s="155"/>
      <c r="C486" s="156"/>
      <c r="D486" s="231"/>
      <c r="E486" s="231"/>
      <c r="F486" s="231"/>
      <c r="G486" s="231"/>
      <c r="H486" s="231"/>
      <c r="I486" s="231"/>
      <c r="J486" s="235"/>
      <c r="K486" s="144" t="str">
        <f t="shared" si="15"/>
        <v/>
      </c>
      <c r="L486" s="221"/>
      <c r="M486" s="221"/>
      <c r="N486" s="221" t="str">
        <f t="shared" si="16"/>
        <v/>
      </c>
      <c r="O486" s="164"/>
    </row>
    <row r="487" spans="1:15" x14ac:dyDescent="0.25">
      <c r="A487" s="160"/>
      <c r="B487" s="157"/>
      <c r="C487" s="158"/>
      <c r="D487" s="232"/>
      <c r="E487" s="232"/>
      <c r="F487" s="232"/>
      <c r="G487" s="232"/>
      <c r="H487" s="232"/>
      <c r="I487" s="232"/>
      <c r="J487" s="144"/>
      <c r="K487" s="144" t="str">
        <f t="shared" si="15"/>
        <v/>
      </c>
      <c r="L487" s="222"/>
      <c r="M487" s="222"/>
      <c r="N487" s="222" t="str">
        <f t="shared" si="16"/>
        <v/>
      </c>
      <c r="O487" s="165"/>
    </row>
    <row r="488" spans="1:15" x14ac:dyDescent="0.25">
      <c r="A488" s="159"/>
      <c r="B488" s="155"/>
      <c r="C488" s="156"/>
      <c r="D488" s="231"/>
      <c r="E488" s="231"/>
      <c r="F488" s="231"/>
      <c r="G488" s="231"/>
      <c r="H488" s="231"/>
      <c r="I488" s="231"/>
      <c r="J488" s="235"/>
      <c r="K488" s="144" t="str">
        <f t="shared" si="15"/>
        <v/>
      </c>
      <c r="L488" s="221"/>
      <c r="M488" s="221"/>
      <c r="N488" s="221" t="str">
        <f t="shared" si="16"/>
        <v/>
      </c>
      <c r="O488" s="164"/>
    </row>
    <row r="489" spans="1:15" x14ac:dyDescent="0.25">
      <c r="A489" s="160"/>
      <c r="B489" s="157"/>
      <c r="C489" s="158"/>
      <c r="D489" s="232"/>
      <c r="E489" s="232"/>
      <c r="F489" s="232"/>
      <c r="G489" s="232"/>
      <c r="H489" s="232"/>
      <c r="I489" s="232"/>
      <c r="J489" s="144"/>
      <c r="K489" s="144" t="str">
        <f t="shared" si="15"/>
        <v/>
      </c>
      <c r="L489" s="222"/>
      <c r="M489" s="222"/>
      <c r="N489" s="222" t="str">
        <f t="shared" si="16"/>
        <v/>
      </c>
      <c r="O489" s="165"/>
    </row>
    <row r="490" spans="1:15" x14ac:dyDescent="0.25">
      <c r="A490" s="159"/>
      <c r="B490" s="155"/>
      <c r="C490" s="156"/>
      <c r="D490" s="231"/>
      <c r="E490" s="231"/>
      <c r="F490" s="231"/>
      <c r="G490" s="231"/>
      <c r="H490" s="231"/>
      <c r="I490" s="231"/>
      <c r="J490" s="235"/>
      <c r="K490" s="144" t="str">
        <f t="shared" si="15"/>
        <v/>
      </c>
      <c r="L490" s="221"/>
      <c r="M490" s="221"/>
      <c r="N490" s="221" t="str">
        <f t="shared" si="16"/>
        <v/>
      </c>
      <c r="O490" s="164"/>
    </row>
    <row r="491" spans="1:15" x14ac:dyDescent="0.25">
      <c r="A491" s="160"/>
      <c r="B491" s="157"/>
      <c r="C491" s="158"/>
      <c r="D491" s="232"/>
      <c r="E491" s="232"/>
      <c r="F491" s="232"/>
      <c r="G491" s="232"/>
      <c r="H491" s="232"/>
      <c r="I491" s="232"/>
      <c r="J491" s="144"/>
      <c r="K491" s="144" t="str">
        <f t="shared" si="15"/>
        <v/>
      </c>
      <c r="L491" s="222"/>
      <c r="M491" s="222"/>
      <c r="N491" s="222" t="str">
        <f t="shared" si="16"/>
        <v/>
      </c>
      <c r="O491" s="165"/>
    </row>
    <row r="492" spans="1:15" x14ac:dyDescent="0.25">
      <c r="A492" s="159"/>
      <c r="B492" s="155"/>
      <c r="C492" s="156"/>
      <c r="D492" s="231"/>
      <c r="E492" s="231"/>
      <c r="F492" s="231"/>
      <c r="G492" s="231"/>
      <c r="H492" s="231"/>
      <c r="I492" s="231"/>
      <c r="J492" s="235"/>
      <c r="K492" s="144" t="str">
        <f t="shared" si="15"/>
        <v/>
      </c>
      <c r="L492" s="221"/>
      <c r="M492" s="221"/>
      <c r="N492" s="221" t="str">
        <f t="shared" si="16"/>
        <v/>
      </c>
      <c r="O492" s="164"/>
    </row>
    <row r="493" spans="1:15" x14ac:dyDescent="0.25">
      <c r="A493" s="160"/>
      <c r="B493" s="157"/>
      <c r="C493" s="158"/>
      <c r="D493" s="232"/>
      <c r="E493" s="232"/>
      <c r="F493" s="232"/>
      <c r="G493" s="232"/>
      <c r="H493" s="232"/>
      <c r="I493" s="232"/>
      <c r="J493" s="144"/>
      <c r="K493" s="144" t="str">
        <f t="shared" si="15"/>
        <v/>
      </c>
      <c r="L493" s="222"/>
      <c r="M493" s="222"/>
      <c r="N493" s="222" t="str">
        <f t="shared" si="16"/>
        <v/>
      </c>
      <c r="O493" s="165"/>
    </row>
    <row r="494" spans="1:15" x14ac:dyDescent="0.25">
      <c r="A494" s="159"/>
      <c r="B494" s="155"/>
      <c r="C494" s="156"/>
      <c r="D494" s="231"/>
      <c r="E494" s="231"/>
      <c r="F494" s="231"/>
      <c r="G494" s="231"/>
      <c r="H494" s="231"/>
      <c r="I494" s="231"/>
      <c r="J494" s="235"/>
      <c r="K494" s="144" t="str">
        <f t="shared" si="15"/>
        <v/>
      </c>
      <c r="L494" s="221"/>
      <c r="M494" s="221"/>
      <c r="N494" s="221" t="str">
        <f t="shared" si="16"/>
        <v/>
      </c>
      <c r="O494" s="164"/>
    </row>
    <row r="495" spans="1:15" x14ac:dyDescent="0.25">
      <c r="A495" s="160"/>
      <c r="B495" s="157"/>
      <c r="C495" s="158"/>
      <c r="D495" s="232"/>
      <c r="E495" s="232"/>
      <c r="F495" s="232"/>
      <c r="G495" s="232"/>
      <c r="H495" s="232"/>
      <c r="I495" s="232"/>
      <c r="J495" s="144"/>
      <c r="K495" s="144" t="str">
        <f t="shared" si="15"/>
        <v/>
      </c>
      <c r="L495" s="222"/>
      <c r="M495" s="222"/>
      <c r="N495" s="222" t="str">
        <f t="shared" si="16"/>
        <v/>
      </c>
      <c r="O495" s="165"/>
    </row>
    <row r="496" spans="1:15" x14ac:dyDescent="0.25">
      <c r="A496" s="159"/>
      <c r="B496" s="155"/>
      <c r="C496" s="156"/>
      <c r="D496" s="231"/>
      <c r="E496" s="231"/>
      <c r="F496" s="231"/>
      <c r="G496" s="231"/>
      <c r="H496" s="231"/>
      <c r="I496" s="231"/>
      <c r="J496" s="235"/>
      <c r="K496" s="144" t="str">
        <f t="shared" si="15"/>
        <v/>
      </c>
      <c r="L496" s="221"/>
      <c r="M496" s="221"/>
      <c r="N496" s="221" t="str">
        <f t="shared" si="16"/>
        <v/>
      </c>
      <c r="O496" s="164"/>
    </row>
    <row r="497" spans="1:21" x14ac:dyDescent="0.25">
      <c r="A497" s="160"/>
      <c r="B497" s="157"/>
      <c r="C497" s="158"/>
      <c r="D497" s="232"/>
      <c r="E497" s="232"/>
      <c r="F497" s="232"/>
      <c r="G497" s="232"/>
      <c r="H497" s="232"/>
      <c r="I497" s="232"/>
      <c r="J497" s="144"/>
      <c r="K497" s="144" t="str">
        <f t="shared" si="15"/>
        <v/>
      </c>
      <c r="L497" s="222"/>
      <c r="M497" s="222"/>
      <c r="N497" s="222" t="str">
        <f t="shared" si="16"/>
        <v/>
      </c>
      <c r="O497" s="165"/>
    </row>
    <row r="498" spans="1:21" x14ac:dyDescent="0.25">
      <c r="A498" s="159"/>
      <c r="B498" s="155"/>
      <c r="C498" s="156"/>
      <c r="D498" s="231"/>
      <c r="E498" s="231"/>
      <c r="F498" s="231"/>
      <c r="G498" s="231"/>
      <c r="H498" s="231"/>
      <c r="I498" s="231"/>
      <c r="J498" s="235"/>
      <c r="K498" s="144" t="str">
        <f t="shared" si="15"/>
        <v/>
      </c>
      <c r="L498" s="221"/>
      <c r="M498" s="221"/>
      <c r="N498" s="221" t="str">
        <f t="shared" si="16"/>
        <v/>
      </c>
      <c r="O498" s="164"/>
    </row>
    <row r="499" spans="1:21" x14ac:dyDescent="0.25">
      <c r="A499" s="160"/>
      <c r="B499" s="157"/>
      <c r="C499" s="158"/>
      <c r="D499" s="232"/>
      <c r="E499" s="232"/>
      <c r="F499" s="232"/>
      <c r="G499" s="232"/>
      <c r="H499" s="232"/>
      <c r="I499" s="232"/>
      <c r="J499" s="144"/>
      <c r="K499" s="144" t="str">
        <f t="shared" si="15"/>
        <v/>
      </c>
      <c r="L499" s="222"/>
      <c r="M499" s="222"/>
      <c r="N499" s="222" t="str">
        <f t="shared" si="16"/>
        <v/>
      </c>
      <c r="O499" s="165"/>
    </row>
    <row r="500" spans="1:21" x14ac:dyDescent="0.25">
      <c r="A500" s="159"/>
      <c r="B500" s="155"/>
      <c r="C500" s="156"/>
      <c r="D500" s="231"/>
      <c r="E500" s="231"/>
      <c r="F500" s="231"/>
      <c r="G500" s="231"/>
      <c r="H500" s="231"/>
      <c r="I500" s="231"/>
      <c r="J500" s="235"/>
      <c r="K500" s="144" t="str">
        <f t="shared" si="15"/>
        <v/>
      </c>
      <c r="L500" s="221"/>
      <c r="M500" s="221"/>
      <c r="N500" s="221" t="str">
        <f t="shared" si="16"/>
        <v/>
      </c>
      <c r="O500" s="164"/>
    </row>
    <row r="501" spans="1:21" x14ac:dyDescent="0.25">
      <c r="A501" s="160"/>
      <c r="B501" s="157"/>
      <c r="C501" s="158"/>
      <c r="D501" s="232"/>
      <c r="E501" s="232"/>
      <c r="F501" s="232"/>
      <c r="G501" s="232"/>
      <c r="H501" s="232"/>
      <c r="I501" s="232"/>
      <c r="J501" s="144"/>
      <c r="K501" s="144" t="str">
        <f t="shared" si="15"/>
        <v/>
      </c>
      <c r="L501" s="222"/>
      <c r="M501" s="222"/>
      <c r="N501" s="222" t="str">
        <f t="shared" si="16"/>
        <v/>
      </c>
      <c r="O501" s="165"/>
    </row>
    <row r="502" spans="1:21" x14ac:dyDescent="0.25">
      <c r="A502" s="159"/>
      <c r="B502" s="155"/>
      <c r="C502" s="156"/>
      <c r="D502" s="231"/>
      <c r="E502" s="231"/>
      <c r="F502" s="231"/>
      <c r="G502" s="231"/>
      <c r="H502" s="231"/>
      <c r="I502" s="231"/>
      <c r="J502" s="235"/>
      <c r="K502" s="144" t="str">
        <f t="shared" si="15"/>
        <v/>
      </c>
      <c r="L502" s="221"/>
      <c r="M502" s="221"/>
      <c r="N502" s="221" t="str">
        <f t="shared" si="16"/>
        <v/>
      </c>
      <c r="O502" s="164"/>
    </row>
    <row r="503" spans="1:21" x14ac:dyDescent="0.25">
      <c r="A503" s="160"/>
      <c r="B503" s="157"/>
      <c r="C503" s="158"/>
      <c r="D503" s="232"/>
      <c r="E503" s="232"/>
      <c r="F503" s="232"/>
      <c r="G503" s="232"/>
      <c r="H503" s="232"/>
      <c r="I503" s="232"/>
      <c r="J503" s="144"/>
      <c r="K503" s="144" t="str">
        <f t="shared" si="15"/>
        <v/>
      </c>
      <c r="L503" s="222"/>
      <c r="M503" s="222"/>
      <c r="N503" s="222" t="str">
        <f t="shared" si="16"/>
        <v/>
      </c>
      <c r="O503" s="165"/>
    </row>
    <row r="504" spans="1:21" x14ac:dyDescent="0.25">
      <c r="A504" s="159"/>
      <c r="B504" s="155"/>
      <c r="C504" s="156"/>
      <c r="D504" s="231"/>
      <c r="E504" s="231"/>
      <c r="F504" s="231"/>
      <c r="G504" s="231"/>
      <c r="H504" s="231"/>
      <c r="I504" s="231"/>
      <c r="J504" s="235"/>
      <c r="K504" s="144" t="str">
        <f t="shared" si="15"/>
        <v/>
      </c>
      <c r="L504" s="221"/>
      <c r="M504" s="221"/>
      <c r="N504" s="221" t="str">
        <f t="shared" si="16"/>
        <v/>
      </c>
      <c r="O504" s="164"/>
    </row>
    <row r="505" spans="1:21" x14ac:dyDescent="0.25">
      <c r="A505" s="160"/>
      <c r="B505" s="157"/>
      <c r="C505" s="158"/>
      <c r="D505" s="232"/>
      <c r="E505" s="232"/>
      <c r="F505" s="232"/>
      <c r="G505" s="232"/>
      <c r="H505" s="232"/>
      <c r="I505" s="232"/>
      <c r="J505" s="144"/>
      <c r="K505" s="144" t="str">
        <f t="shared" si="15"/>
        <v/>
      </c>
      <c r="L505" s="222"/>
      <c r="M505" s="222"/>
      <c r="N505" s="222" t="str">
        <f t="shared" si="16"/>
        <v/>
      </c>
      <c r="O505" s="165"/>
    </row>
    <row r="506" spans="1:21" x14ac:dyDescent="0.25">
      <c r="A506" s="171"/>
      <c r="B506" s="172"/>
      <c r="C506" s="173"/>
      <c r="D506" s="234"/>
      <c r="E506" s="234"/>
      <c r="F506" s="234"/>
      <c r="G506" s="234"/>
      <c r="H506" s="234"/>
      <c r="I506" s="234"/>
      <c r="J506" s="235"/>
      <c r="K506" s="144" t="str">
        <f t="shared" si="15"/>
        <v/>
      </c>
      <c r="L506" s="224"/>
      <c r="M506" s="224"/>
      <c r="N506" s="224" t="str">
        <f t="shared" si="16"/>
        <v/>
      </c>
      <c r="O506" s="174"/>
    </row>
    <row r="507" spans="1:21" x14ac:dyDescent="0.25">
      <c r="A507" s="140"/>
      <c r="B507" s="141"/>
      <c r="C507" s="142"/>
      <c r="D507" s="143"/>
      <c r="E507" s="144"/>
      <c r="F507" s="144"/>
      <c r="G507" s="144"/>
      <c r="H507" s="144"/>
      <c r="I507" s="144"/>
      <c r="J507" s="144"/>
      <c r="K507" s="144"/>
      <c r="L507" s="144"/>
      <c r="M507" s="144"/>
      <c r="N507" s="102"/>
      <c r="O507" s="20"/>
      <c r="P507" s="20"/>
      <c r="Q507" s="20"/>
      <c r="R507" s="21"/>
      <c r="S507" s="21"/>
      <c r="T507" s="22"/>
      <c r="U507" s="23"/>
    </row>
    <row r="508" spans="1:21" x14ac:dyDescent="0.25">
      <c r="B508" s="14"/>
      <c r="E508" s="17"/>
      <c r="G508" s="18"/>
      <c r="H508" s="19"/>
      <c r="I508" s="20"/>
      <c r="J508" s="20"/>
      <c r="K508" s="20"/>
      <c r="L508" s="20"/>
      <c r="M508" s="20"/>
      <c r="N508" s="20"/>
      <c r="O508" s="20"/>
      <c r="P508" s="20"/>
      <c r="Q508" s="24"/>
      <c r="R508" s="24"/>
      <c r="S508" s="25" t="e">
        <f>SUM(#REF!)</f>
        <v>#REF!</v>
      </c>
      <c r="T508" s="152" t="s">
        <v>13</v>
      </c>
      <c r="U508" s="152"/>
    </row>
    <row r="509" spans="1:21" ht="15.75" x14ac:dyDescent="0.25">
      <c r="B509" s="14"/>
      <c r="E509" s="15"/>
      <c r="G509" s="168"/>
      <c r="H509" s="152"/>
      <c r="I509" s="20"/>
      <c r="J509" s="20"/>
      <c r="K509" s="20"/>
      <c r="L509" s="20"/>
      <c r="M509" s="20"/>
      <c r="N509" s="20"/>
      <c r="O509" s="169"/>
      <c r="P509" s="169"/>
      <c r="Q509" s="14"/>
      <c r="R509" s="14"/>
      <c r="S509" s="25" t="e">
        <f>SUM(#REF!)</f>
        <v>#REF!</v>
      </c>
      <c r="T509" s="152" t="s">
        <v>14</v>
      </c>
      <c r="U509" s="152"/>
    </row>
    <row r="510" spans="1:21" ht="15.75" customHeight="1" x14ac:dyDescent="0.25">
      <c r="B510" s="14"/>
      <c r="E510" s="15"/>
      <c r="G510" s="249"/>
      <c r="H510" s="249"/>
      <c r="I510" s="169"/>
      <c r="J510" s="169"/>
      <c r="K510" s="169"/>
      <c r="L510" s="169"/>
      <c r="M510" s="169"/>
      <c r="N510" s="169"/>
      <c r="O510" s="170"/>
      <c r="P510" s="170"/>
      <c r="Q510" s="14"/>
      <c r="R510" s="14"/>
      <c r="S510" s="25">
        <f>SUM(I509:P509)</f>
        <v>0</v>
      </c>
      <c r="T510" s="26" t="s">
        <v>15</v>
      </c>
      <c r="U510" s="27"/>
    </row>
    <row r="511" spans="1:21" x14ac:dyDescent="0.25">
      <c r="B511" s="14"/>
      <c r="E511" s="15"/>
      <c r="G511" s="168"/>
      <c r="H511" s="152"/>
      <c r="I511" s="170"/>
      <c r="J511" s="170"/>
      <c r="K511" s="170"/>
      <c r="L511" s="170"/>
      <c r="M511" s="170"/>
      <c r="N511" s="170"/>
      <c r="O511" s="170"/>
      <c r="P511" s="170"/>
      <c r="Q511" s="16"/>
      <c r="R511" s="16"/>
      <c r="S511" s="28" t="e">
        <f>(S510/S509)</f>
        <v>#REF!</v>
      </c>
      <c r="T511" s="29" t="s">
        <v>16</v>
      </c>
      <c r="U511" s="30"/>
    </row>
    <row r="512" spans="1:21" x14ac:dyDescent="0.25">
      <c r="B512" s="14"/>
      <c r="E512" s="14"/>
      <c r="G512" s="168"/>
      <c r="H512" s="152"/>
      <c r="I512" s="170"/>
      <c r="J512" s="170"/>
      <c r="K512" s="170"/>
      <c r="L512" s="170"/>
      <c r="M512" s="170"/>
      <c r="N512" s="170"/>
      <c r="Q512" s="14"/>
      <c r="R512" s="14"/>
      <c r="S512" s="14"/>
      <c r="T512" s="31"/>
      <c r="U512" s="32"/>
    </row>
    <row r="513" spans="2:21" x14ac:dyDescent="0.25">
      <c r="B513" s="14"/>
      <c r="E513" s="15"/>
      <c r="Q513" s="14"/>
      <c r="R513" s="14"/>
      <c r="S513" s="14"/>
      <c r="T513" s="31"/>
      <c r="U513" s="32"/>
    </row>
    <row r="514" spans="2:21" x14ac:dyDescent="0.25">
      <c r="B514" s="14"/>
      <c r="E514" s="15"/>
    </row>
  </sheetData>
  <sheetProtection formatCells="0" formatColumns="0" formatRows="0" insertRows="0" insertHyperlinks="0" deleteRows="0" sort="0" autoFilter="0" pivotTables="0"/>
  <mergeCells count="16">
    <mergeCell ref="P1:Q2"/>
    <mergeCell ref="P3:Q4"/>
    <mergeCell ref="P5:Q5"/>
    <mergeCell ref="A1:B1"/>
    <mergeCell ref="A2:B2"/>
    <mergeCell ref="A3:B3"/>
    <mergeCell ref="A4:B4"/>
    <mergeCell ref="C4:D4"/>
    <mergeCell ref="C2:D2"/>
    <mergeCell ref="G510:H510"/>
    <mergeCell ref="C1:D1"/>
    <mergeCell ref="C3:D3"/>
    <mergeCell ref="N1:O1"/>
    <mergeCell ref="F4:O4"/>
    <mergeCell ref="E1:M1"/>
    <mergeCell ref="E2:M2"/>
  </mergeCells>
  <phoneticPr fontId="11" type="noConversion"/>
  <hyperlinks>
    <hyperlink ref="N1" r:id="rId1" display="https://www.facebook.com/" xr:uid="{80DAD671-CF47-4FBF-AE8B-3480760F182E}"/>
    <hyperlink ref="N1:O1" r:id="rId2" display="Map Link (Optional)" xr:uid="{1D27B93F-2777-4954-97FA-80760F8EAF46}"/>
  </hyperlinks>
  <pageMargins left="0.7" right="0.7" top="0.75" bottom="0.75" header="0.3" footer="0.3"/>
  <pageSetup orientation="portrait"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AE88E-7176-41D6-BE6C-AFFEE8DA2694}">
  <dimension ref="A1:AB1303"/>
  <sheetViews>
    <sheetView topLeftCell="T25" workbookViewId="0">
      <selection activeCell="W36" sqref="W36"/>
    </sheetView>
  </sheetViews>
  <sheetFormatPr defaultRowHeight="15" x14ac:dyDescent="0.25"/>
  <cols>
    <col min="1" max="1" width="14.85546875" style="79" customWidth="1"/>
    <col min="2" max="2" width="68.7109375" style="80" customWidth="1"/>
    <col min="3" max="3" width="15.28515625" style="47" customWidth="1"/>
    <col min="4" max="4" width="12.5703125" style="47" customWidth="1"/>
    <col min="5" max="6" width="17.7109375" style="47" customWidth="1"/>
    <col min="7" max="7" width="20.5703125" style="47" customWidth="1"/>
    <col min="8" max="8" width="20.85546875" style="47" customWidth="1"/>
    <col min="9" max="9" width="15.7109375" style="47" bestFit="1" customWidth="1"/>
    <col min="10" max="10" width="15.140625" style="47" customWidth="1"/>
    <col min="11" max="11" width="20.7109375" style="81" customWidth="1"/>
    <col min="12" max="12" width="17.7109375" style="82" customWidth="1"/>
    <col min="13" max="13" width="13.5703125" style="82" customWidth="1"/>
    <col min="14" max="14" width="17.7109375" style="82" customWidth="1"/>
    <col min="15" max="15" width="13.28515625" style="82" customWidth="1"/>
    <col min="16" max="16" width="13.7109375" style="82" customWidth="1"/>
    <col min="17" max="17" width="13.85546875" style="82" customWidth="1"/>
    <col min="18" max="18" width="17.7109375" style="82" customWidth="1"/>
    <col min="19" max="19" width="14.28515625" style="83" customWidth="1"/>
    <col min="20" max="21" width="17.7109375" style="81" customWidth="1"/>
    <col min="22" max="22" width="18.85546875" style="81" customWidth="1"/>
    <col min="23" max="23" width="59.5703125" style="81" customWidth="1"/>
    <col min="24" max="24" width="14.5703125" style="84" customWidth="1"/>
    <col min="25" max="25" width="14" style="47" customWidth="1"/>
    <col min="26" max="26" width="16.140625" style="47" customWidth="1"/>
    <col min="27" max="27" width="21.28515625" customWidth="1"/>
    <col min="28" max="28" width="55.28515625" customWidth="1"/>
  </cols>
  <sheetData>
    <row r="1" spans="1:28" ht="15.75" thickBot="1" x14ac:dyDescent="0.3">
      <c r="A1" s="280" t="s">
        <v>17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</row>
    <row r="2" spans="1:28" x14ac:dyDescent="0.25">
      <c r="A2" s="91" t="s">
        <v>0</v>
      </c>
      <c r="B2" s="92" t="str">
        <f>'For Requestors'!$C$1</f>
        <v>H185357 (Cape Fear Mem Bridge)</v>
      </c>
      <c r="C2" s="93" t="s">
        <v>18</v>
      </c>
      <c r="D2" s="145"/>
      <c r="E2" s="263" t="s">
        <v>19</v>
      </c>
      <c r="F2" s="264"/>
      <c r="G2" s="269" t="str">
        <f>'For Requestors'!$F$4</f>
        <v>Cape Fear Memorial Bridge Replacement between New Hanover &amp; Brunswick Counties.</v>
      </c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1"/>
      <c r="X2" s="212"/>
      <c r="Y2" s="41"/>
      <c r="Z2" s="41"/>
      <c r="AA2" s="213"/>
      <c r="AB2" s="213"/>
    </row>
    <row r="3" spans="1:28" x14ac:dyDescent="0.25">
      <c r="A3" s="94" t="s">
        <v>2</v>
      </c>
      <c r="B3" s="95" t="str">
        <f>'For Requestors'!$C$2</f>
        <v>135' Vertical Clearance Alternative</v>
      </c>
      <c r="C3" s="96" t="s">
        <v>20</v>
      </c>
      <c r="D3" s="146"/>
      <c r="E3" s="265"/>
      <c r="F3" s="266"/>
      <c r="G3" s="272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4"/>
      <c r="X3" s="212"/>
      <c r="Y3" s="41"/>
      <c r="Z3" s="41"/>
      <c r="AA3" s="213"/>
      <c r="AB3" s="213"/>
    </row>
    <row r="4" spans="1:28" x14ac:dyDescent="0.25">
      <c r="A4" s="94" t="s">
        <v>4</v>
      </c>
      <c r="B4" s="95" t="s">
        <v>368</v>
      </c>
      <c r="C4" s="97" t="s">
        <v>21</v>
      </c>
      <c r="D4" s="147"/>
      <c r="E4" s="265"/>
      <c r="F4" s="266"/>
      <c r="G4" s="272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4"/>
      <c r="X4" s="214"/>
      <c r="Y4" s="68"/>
      <c r="Z4" s="68"/>
      <c r="AA4" s="213"/>
      <c r="AB4" s="213"/>
    </row>
    <row r="5" spans="1:28" ht="15.75" thickBot="1" x14ac:dyDescent="0.3">
      <c r="A5" s="98" t="s">
        <v>6</v>
      </c>
      <c r="B5" s="99" t="str">
        <f>'For Requestors'!$C$4</f>
        <v>New Hanover/Brunswick</v>
      </c>
      <c r="C5" s="100" t="s">
        <v>5</v>
      </c>
      <c r="D5" s="101">
        <v>45258</v>
      </c>
      <c r="E5" s="267"/>
      <c r="F5" s="268"/>
      <c r="G5" s="275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7"/>
      <c r="X5" s="214"/>
      <c r="Y5" s="68"/>
      <c r="Z5" s="68"/>
      <c r="AA5" s="213"/>
      <c r="AB5" s="213"/>
    </row>
    <row r="6" spans="1:28" ht="23.25" customHeight="1" x14ac:dyDescent="0.25">
      <c r="A6" s="279" t="s">
        <v>22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</row>
    <row r="7" spans="1:28" ht="34.5" customHeight="1" x14ac:dyDescent="0.25">
      <c r="A7" s="279"/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79"/>
      <c r="Y7" s="279"/>
      <c r="Z7" s="279"/>
      <c r="AA7" s="279"/>
      <c r="AB7" s="279"/>
    </row>
    <row r="8" spans="1:28" ht="49.5" customHeight="1" thickBot="1" x14ac:dyDescent="0.3">
      <c r="A8" s="40" t="s">
        <v>23</v>
      </c>
      <c r="B8" s="41" t="s">
        <v>24</v>
      </c>
      <c r="C8" s="41" t="s">
        <v>11</v>
      </c>
      <c r="D8" s="237" t="s">
        <v>199</v>
      </c>
      <c r="E8" s="237" t="s">
        <v>25</v>
      </c>
      <c r="F8" s="41" t="s">
        <v>197</v>
      </c>
      <c r="G8" s="41" t="s">
        <v>192</v>
      </c>
      <c r="H8" s="41" t="s">
        <v>198</v>
      </c>
      <c r="I8" s="41" t="s">
        <v>196</v>
      </c>
      <c r="J8" s="41" t="s">
        <v>163</v>
      </c>
      <c r="K8" s="42" t="s">
        <v>27</v>
      </c>
      <c r="L8" s="43" t="s">
        <v>202</v>
      </c>
      <c r="M8" s="43" t="s">
        <v>168</v>
      </c>
      <c r="N8" s="43" t="s">
        <v>169</v>
      </c>
      <c r="O8" s="238" t="s">
        <v>165</v>
      </c>
      <c r="P8" s="44" t="s">
        <v>156</v>
      </c>
      <c r="Q8" s="44" t="s">
        <v>157</v>
      </c>
      <c r="R8" s="42" t="s">
        <v>166</v>
      </c>
      <c r="S8" s="42" t="s">
        <v>29</v>
      </c>
      <c r="T8" s="239" t="s">
        <v>30</v>
      </c>
      <c r="U8" s="239" t="s">
        <v>31</v>
      </c>
      <c r="V8" s="42" t="s">
        <v>32</v>
      </c>
      <c r="W8" s="237" t="s">
        <v>33</v>
      </c>
      <c r="X8" s="240" t="s">
        <v>28</v>
      </c>
      <c r="Y8" s="240" t="s">
        <v>174</v>
      </c>
      <c r="Z8" s="240" t="s">
        <v>214</v>
      </c>
      <c r="AA8" s="237" t="s">
        <v>34</v>
      </c>
      <c r="AB8" s="237" t="s">
        <v>35</v>
      </c>
    </row>
    <row r="9" spans="1:28" ht="15.75" thickBot="1" x14ac:dyDescent="0.3">
      <c r="A9" s="121" t="s">
        <v>36</v>
      </c>
      <c r="B9" s="122" t="s">
        <v>37</v>
      </c>
      <c r="C9" s="123" t="s">
        <v>37</v>
      </c>
      <c r="D9" s="123" t="s">
        <v>37</v>
      </c>
      <c r="E9" s="123" t="s">
        <v>37</v>
      </c>
      <c r="F9" s="215">
        <f>SUM(F11:F511)</f>
        <v>28965560</v>
      </c>
      <c r="G9" s="124">
        <f>SUM(G11:G511)</f>
        <v>8472370</v>
      </c>
      <c r="H9" s="124">
        <f>SUM(H11:H511)</f>
        <v>20493190</v>
      </c>
      <c r="I9" s="216">
        <f>SUM(I11:I511)</f>
        <v>8126608.0935600037</v>
      </c>
      <c r="J9" s="125">
        <f>SUM(J11:J511)</f>
        <v>186.56125099999994</v>
      </c>
      <c r="K9" s="126">
        <f>AVERAGE(K11:K511)</f>
        <v>448748.93508271605</v>
      </c>
      <c r="L9" s="127">
        <f>SUM(L11:L511)</f>
        <v>20.025078000000001</v>
      </c>
      <c r="M9" s="217">
        <f>SUM(M11:M511)</f>
        <v>0</v>
      </c>
      <c r="N9" s="217">
        <f>SUM(N11:N511)</f>
        <v>0</v>
      </c>
      <c r="O9" s="167">
        <f>IFERROR(AVERAGE(O11:O511),"")</f>
        <v>610706.97674418602</v>
      </c>
      <c r="P9" s="167">
        <f t="shared" ref="P9:V9" si="0">SUM(P11:P511)</f>
        <v>0</v>
      </c>
      <c r="Q9" s="167">
        <f t="shared" si="0"/>
        <v>0</v>
      </c>
      <c r="R9" s="167">
        <f t="shared" si="0"/>
        <v>4729696.0440000007</v>
      </c>
      <c r="S9" s="167">
        <f t="shared" si="0"/>
        <v>0</v>
      </c>
      <c r="T9" s="218">
        <f t="shared" si="0"/>
        <v>18982500</v>
      </c>
      <c r="U9" s="219">
        <f t="shared" si="0"/>
        <v>560000</v>
      </c>
      <c r="V9" s="128">
        <f t="shared" si="0"/>
        <v>24272196.043999996</v>
      </c>
      <c r="W9" s="247" t="s">
        <v>357</v>
      </c>
      <c r="X9" s="203">
        <f>SUM(X11:X511)</f>
        <v>77</v>
      </c>
      <c r="Y9" s="203">
        <f>SUM(Y11:Y511)</f>
        <v>0</v>
      </c>
      <c r="Z9" s="203">
        <f>SUM(Z11:Z511)</f>
        <v>7</v>
      </c>
      <c r="AA9" s="129"/>
      <c r="AB9" s="130"/>
    </row>
    <row r="10" spans="1:28" ht="23.25" x14ac:dyDescent="0.25">
      <c r="A10" s="186" t="s">
        <v>23</v>
      </c>
      <c r="B10" s="187" t="s">
        <v>24</v>
      </c>
      <c r="C10" s="188" t="s">
        <v>11</v>
      </c>
      <c r="D10" s="188" t="s">
        <v>201</v>
      </c>
      <c r="E10" s="189" t="s">
        <v>161</v>
      </c>
      <c r="F10" s="189" t="s">
        <v>176</v>
      </c>
      <c r="G10" s="190" t="s">
        <v>173</v>
      </c>
      <c r="H10" s="210" t="s">
        <v>198</v>
      </c>
      <c r="I10" s="210" t="s">
        <v>196</v>
      </c>
      <c r="J10" s="191" t="s">
        <v>26</v>
      </c>
      <c r="K10" s="192" t="s">
        <v>27</v>
      </c>
      <c r="L10" s="193" t="s">
        <v>164</v>
      </c>
      <c r="M10" s="193" t="s">
        <v>170</v>
      </c>
      <c r="N10" s="193" t="s">
        <v>169</v>
      </c>
      <c r="O10" s="192" t="s">
        <v>171</v>
      </c>
      <c r="P10" s="192" t="s">
        <v>156</v>
      </c>
      <c r="Q10" s="192" t="s">
        <v>157</v>
      </c>
      <c r="R10" s="192" t="s">
        <v>162</v>
      </c>
      <c r="S10" s="192" t="s">
        <v>29</v>
      </c>
      <c r="T10" s="192" t="s">
        <v>30</v>
      </c>
      <c r="U10" s="192" t="s">
        <v>31</v>
      </c>
      <c r="V10" s="192" t="s">
        <v>32</v>
      </c>
      <c r="W10" s="194" t="s">
        <v>33</v>
      </c>
      <c r="X10" s="194" t="s">
        <v>28</v>
      </c>
      <c r="Y10" s="194" t="s">
        <v>174</v>
      </c>
      <c r="Z10" s="194" t="s">
        <v>200</v>
      </c>
      <c r="AA10" s="195" t="s">
        <v>34</v>
      </c>
      <c r="AB10" s="195" t="s">
        <v>172</v>
      </c>
    </row>
    <row r="11" spans="1:28" x14ac:dyDescent="0.25">
      <c r="A11" s="153">
        <f>IF('For Requestors'!A6 = "","",'For Requestors'!A6)</f>
        <v>1</v>
      </c>
      <c r="B11" s="45" t="str">
        <f>IF('For Requestors'!B6="","",'For Requestors'!B6)</f>
        <v>ORRELL FAMILY LLC</v>
      </c>
      <c r="C11" s="236">
        <f>IF('For Requestors'!C6="","",'For Requestors'!C6)</f>
        <v>14069395</v>
      </c>
      <c r="D11" s="179"/>
      <c r="E11" s="148" t="s">
        <v>154</v>
      </c>
      <c r="F11" s="225">
        <f>IF('For Requestors'!L6="","",'For Requestors'!L6)</f>
        <v>2562720</v>
      </c>
      <c r="G11" s="226">
        <f>IF('For Requestors'!M6="","",'For Requestors'!M6)</f>
        <v>2562720</v>
      </c>
      <c r="H11" s="227">
        <f>IF('For Requestors'!N6="","",'For Requestors'!N6)</f>
        <v>0</v>
      </c>
      <c r="I11" s="211">
        <f>IF('For Requestors'!K6=0,"",'For Requestors'!K6)</f>
        <v>5477234.3999999994</v>
      </c>
      <c r="J11" s="46">
        <f>IFERROR('For Requestors'!K6/43560,"")</f>
        <v>125.73999999999998</v>
      </c>
      <c r="K11" s="228">
        <f t="shared" ref="K11:K74" si="1">IFERROR(G11/J11,"")</f>
        <v>20381.103865118501</v>
      </c>
      <c r="L11" s="199">
        <f>IF('For Requestors'!D6/43560=0,"",'For Requestors'!D6/43560)</f>
        <v>1.2389399999999999</v>
      </c>
      <c r="M11" s="199">
        <f>IF(AND('For Requestors'!E6=0,'For Requestors'!G6=0,'For Requestors'!A6=""),"",SUM('For Requestors'!E6:'For Requestors'!G6)/43560)</f>
        <v>0</v>
      </c>
      <c r="N11" s="199" t="str">
        <f>IF(AND('For Requestors'!H6=0,'For Requestors'!I6=0),"",SUM('For Requestors'!H6:'For Requestors'!I6)/43560)</f>
        <v/>
      </c>
      <c r="O11" s="229">
        <v>25000</v>
      </c>
      <c r="P11" s="230">
        <f>IF('For Requestors'!C6="","",((SUM('For Requestors'!E6:G6)/43560)*O11)*0.9)</f>
        <v>0</v>
      </c>
      <c r="Q11" s="230">
        <f>IF('For Requestors'!C6="","",((SUM('For Requestors'!H6:I6)/43560)*O11)*0.5)</f>
        <v>0</v>
      </c>
      <c r="R11" s="230">
        <f t="shared" ref="R11:R74" si="2">IFERROR(L11*O11, "")</f>
        <v>30973.5</v>
      </c>
      <c r="S11" s="230">
        <f t="shared" ref="S11:S74" si="3">IFERROR(P11+Q11,"")</f>
        <v>0</v>
      </c>
      <c r="T11" s="229"/>
      <c r="U11" s="229"/>
      <c r="V11" s="230">
        <f t="shared" ref="V11:V74" si="4">IF(SUM(R11:U11) = 0,"",SUM(R11:U11))</f>
        <v>30973.5</v>
      </c>
      <c r="W11" s="178"/>
      <c r="X11" s="204"/>
      <c r="Y11" s="204"/>
      <c r="Z11" s="204"/>
      <c r="AA11" s="149"/>
      <c r="AB11" s="149"/>
    </row>
    <row r="12" spans="1:28" x14ac:dyDescent="0.25">
      <c r="A12" s="153">
        <f>IF('For Requestors'!A7 = "","",'For Requestors'!A7)</f>
        <v>2</v>
      </c>
      <c r="B12" s="45" t="str">
        <f>IF('For Requestors'!B7="","",'For Requestors'!B7)</f>
        <v>NEW HANOVER SOIL &amp; WATER CON DISTRI</v>
      </c>
      <c r="C12" s="236">
        <f>IF('For Requestors'!C7="","",'For Requestors'!C7)</f>
        <v>10864604</v>
      </c>
      <c r="D12" s="179"/>
      <c r="E12" s="148" t="s">
        <v>154</v>
      </c>
      <c r="F12" s="225">
        <f>IF('For Requestors'!L7="","",'For Requestors'!L7)</f>
        <v>540</v>
      </c>
      <c r="G12" s="226">
        <f>IF('For Requestors'!M7="","",'For Requestors'!M7)</f>
        <v>540</v>
      </c>
      <c r="H12" s="227">
        <f>IF('For Requestors'!N7="","",'For Requestors'!N7)</f>
        <v>0</v>
      </c>
      <c r="I12" s="211">
        <f>IF('For Requestors'!K7=0,"",'For Requestors'!K7)</f>
        <v>234527.04</v>
      </c>
      <c r="J12" s="46">
        <f>IFERROR('For Requestors'!K7/43560,"")</f>
        <v>5.3840000000000003</v>
      </c>
      <c r="K12" s="228">
        <f t="shared" si="1"/>
        <v>100.29717682020802</v>
      </c>
      <c r="L12" s="199">
        <f>IF('For Requestors'!D7/43560=0,"",'For Requestors'!D7/43560)</f>
        <v>3.4281100000000007</v>
      </c>
      <c r="M12" s="199">
        <f>IF(AND('For Requestors'!E7=0,'For Requestors'!G7=0,'For Requestors'!A7=""),"",SUM('For Requestors'!E7:'For Requestors'!G7)/43560)</f>
        <v>0</v>
      </c>
      <c r="N12" s="199" t="str">
        <f>IF(AND('For Requestors'!H7=0,'For Requestors'!I7=0),"",SUM('For Requestors'!H7:'For Requestors'!I7)/43560)</f>
        <v/>
      </c>
      <c r="O12" s="229">
        <v>400</v>
      </c>
      <c r="P12" s="230">
        <f>IF('For Requestors'!C7="","",((SUM('For Requestors'!E7:G7)/43560)*O12)*0.9)</f>
        <v>0</v>
      </c>
      <c r="Q12" s="230">
        <f>IF('For Requestors'!C7="","",((SUM('For Requestors'!H7:I7)/43560)*O12)*0.5)</f>
        <v>0</v>
      </c>
      <c r="R12" s="230">
        <f t="shared" si="2"/>
        <v>1371.2440000000004</v>
      </c>
      <c r="S12" s="230">
        <f t="shared" si="3"/>
        <v>0</v>
      </c>
      <c r="T12" s="229"/>
      <c r="U12" s="229"/>
      <c r="V12" s="230">
        <f t="shared" si="4"/>
        <v>1371.2440000000004</v>
      </c>
      <c r="W12" s="178"/>
      <c r="X12" s="204"/>
      <c r="Y12" s="204"/>
      <c r="Z12" s="204"/>
      <c r="AA12" s="149"/>
      <c r="AB12" s="149"/>
    </row>
    <row r="13" spans="1:28" x14ac:dyDescent="0.25">
      <c r="A13" s="153">
        <f>IF('For Requestors'!A8 = "","",'For Requestors'!A8)</f>
        <v>3</v>
      </c>
      <c r="B13" s="45" t="str">
        <f>IF('For Requestors'!B8="","",'For Requestors'!B8)</f>
        <v>HUFHAM FLOYD M</v>
      </c>
      <c r="C13" s="236">
        <f>IF('For Requestors'!C8="","",'For Requestors'!C8)</f>
        <v>10864605</v>
      </c>
      <c r="D13" s="179"/>
      <c r="E13" s="148" t="s">
        <v>154</v>
      </c>
      <c r="F13" s="225">
        <f>IF('For Requestors'!L8="","",'For Requestors'!L8)</f>
        <v>230310</v>
      </c>
      <c r="G13" s="226">
        <f>IF('For Requestors'!M8="","",'For Requestors'!M8)</f>
        <v>230310</v>
      </c>
      <c r="H13" s="227">
        <f>IF('For Requestors'!N8="","",'For Requestors'!N8)</f>
        <v>0</v>
      </c>
      <c r="I13" s="211">
        <f>IF('For Requestors'!K8=0,"",'For Requestors'!K8)</f>
        <v>220282.92</v>
      </c>
      <c r="J13" s="46">
        <f>IFERROR('For Requestors'!K8/43560,"")</f>
        <v>5.0570000000000004</v>
      </c>
      <c r="K13" s="228">
        <f t="shared" si="1"/>
        <v>45542.811943840221</v>
      </c>
      <c r="L13" s="199">
        <f>IF('For Requestors'!D8/43560=0,"",'For Requestors'!D8/43560)</f>
        <v>2.16954</v>
      </c>
      <c r="M13" s="199">
        <f>IF(AND('For Requestors'!E8=0,'For Requestors'!G8=0,'For Requestors'!A8=""),"",SUM('For Requestors'!E8:'For Requestors'!G8)/43560)</f>
        <v>0</v>
      </c>
      <c r="N13" s="199" t="str">
        <f>IF(AND('For Requestors'!H8=0,'For Requestors'!I8=0),"",SUM('For Requestors'!H8:'For Requestors'!I8)/43560)</f>
        <v/>
      </c>
      <c r="O13" s="229">
        <v>60000</v>
      </c>
      <c r="P13" s="230">
        <f>IF('For Requestors'!C8="","",((SUM('For Requestors'!E8:G8)/43560)*O13)*0.9)</f>
        <v>0</v>
      </c>
      <c r="Q13" s="230">
        <f>IF('For Requestors'!C8="","",((SUM('For Requestors'!H8:I8)/43560)*O13)*0.5)</f>
        <v>0</v>
      </c>
      <c r="R13" s="230">
        <f t="shared" si="2"/>
        <v>130172.4</v>
      </c>
      <c r="S13" s="230">
        <f t="shared" si="3"/>
        <v>0</v>
      </c>
      <c r="T13" s="229"/>
      <c r="U13" s="229"/>
      <c r="V13" s="230">
        <f t="shared" si="4"/>
        <v>130172.4</v>
      </c>
      <c r="W13" s="178"/>
      <c r="X13" s="204"/>
      <c r="Y13" s="204"/>
      <c r="Z13" s="204"/>
      <c r="AA13" s="149"/>
      <c r="AB13" s="149"/>
    </row>
    <row r="14" spans="1:28" x14ac:dyDescent="0.25">
      <c r="A14" s="153">
        <f>IF('For Requestors'!A9 = "","",'For Requestors'!A9)</f>
        <v>4</v>
      </c>
      <c r="B14" s="45" t="str">
        <f>IF('For Requestors'!B9="","",'For Requestors'!B9)</f>
        <v>UNITED STATES OF AMERICA</v>
      </c>
      <c r="C14" s="236">
        <f>IF('For Requestors'!C9="","",'For Requestors'!C9)</f>
        <v>11832982</v>
      </c>
      <c r="D14" s="179"/>
      <c r="E14" s="148" t="s">
        <v>154</v>
      </c>
      <c r="F14" s="225">
        <f>IF('For Requestors'!L9="","",'For Requestors'!L9)</f>
        <v>779080</v>
      </c>
      <c r="G14" s="226">
        <f>IF('For Requestors'!M9="","",'For Requestors'!M9)</f>
        <v>529200</v>
      </c>
      <c r="H14" s="227">
        <f>IF('For Requestors'!N9="","",'For Requestors'!N9)</f>
        <v>249880</v>
      </c>
      <c r="I14" s="211">
        <f>IF('For Requestors'!K9=0,"",'For Requestors'!K9)</f>
        <v>121837.32</v>
      </c>
      <c r="J14" s="46">
        <f>IFERROR('For Requestors'!K9/43560,"")</f>
        <v>2.7970000000000002</v>
      </c>
      <c r="K14" s="228">
        <f t="shared" si="1"/>
        <v>189202.71719699676</v>
      </c>
      <c r="L14" s="199">
        <f>IF('For Requestors'!D9/43560=0,"",'For Requestors'!D9/43560)</f>
        <v>2.2084700000000002</v>
      </c>
      <c r="M14" s="199">
        <f>IF(AND('For Requestors'!E9=0,'For Requestors'!G9=0,'For Requestors'!A9=""),"",SUM('For Requestors'!E9:'For Requestors'!G9)/43560)</f>
        <v>0</v>
      </c>
      <c r="N14" s="199" t="str">
        <f>IF(AND('For Requestors'!H9=0,'For Requestors'!I9=0),"",SUM('For Requestors'!H9:'For Requestors'!I9)/43560)</f>
        <v/>
      </c>
      <c r="O14" s="229">
        <v>250000</v>
      </c>
      <c r="P14" s="230">
        <f>IF('For Requestors'!C9="","",((SUM('For Requestors'!E9:G9)/43560)*O14)*0.9)</f>
        <v>0</v>
      </c>
      <c r="Q14" s="230">
        <f>IF('For Requestors'!C9="","",((SUM('For Requestors'!H9:I9)/43560)*O14)*0.5)</f>
        <v>0</v>
      </c>
      <c r="R14" s="230">
        <f t="shared" si="2"/>
        <v>552117.5</v>
      </c>
      <c r="S14" s="230">
        <f t="shared" si="3"/>
        <v>0</v>
      </c>
      <c r="T14" s="229">
        <v>750000</v>
      </c>
      <c r="U14" s="229">
        <v>100000</v>
      </c>
      <c r="V14" s="230">
        <f t="shared" si="4"/>
        <v>1402117.5</v>
      </c>
      <c r="W14" s="178" t="s">
        <v>332</v>
      </c>
      <c r="X14" s="204"/>
      <c r="Y14" s="204"/>
      <c r="Z14" s="204">
        <v>1</v>
      </c>
      <c r="AA14" s="149" t="s">
        <v>330</v>
      </c>
      <c r="AB14" s="149" t="s">
        <v>333</v>
      </c>
    </row>
    <row r="15" spans="1:28" x14ac:dyDescent="0.25">
      <c r="A15" s="153">
        <f>IF('For Requestors'!A10 = "","",'For Requestors'!A10)</f>
        <v>5</v>
      </c>
      <c r="B15" s="45" t="str">
        <f>IF('For Requestors'!B10="","",'For Requestors'!B10)</f>
        <v>RUSHER E ALAN</v>
      </c>
      <c r="C15" s="236">
        <f>IF('For Requestors'!C10="","",'For Requestors'!C10)</f>
        <v>13264967</v>
      </c>
      <c r="D15" s="179"/>
      <c r="E15" s="148" t="s">
        <v>154</v>
      </c>
      <c r="F15" s="225">
        <f>IF('For Requestors'!L10="","",'For Requestors'!L10)</f>
        <v>1070110</v>
      </c>
      <c r="G15" s="226">
        <f>IF('For Requestors'!M10="","",'For Requestors'!M10)</f>
        <v>529200</v>
      </c>
      <c r="H15" s="227">
        <f>IF('For Requestors'!N10="","",'For Requestors'!N10)</f>
        <v>540910</v>
      </c>
      <c r="I15" s="211">
        <f>IF('For Requestors'!K10=0,"",'For Requestors'!K10)</f>
        <v>121967.99999999999</v>
      </c>
      <c r="J15" s="46">
        <f>IFERROR('For Requestors'!K10/43560,"")</f>
        <v>2.8</v>
      </c>
      <c r="K15" s="228">
        <f t="shared" si="1"/>
        <v>189000</v>
      </c>
      <c r="L15" s="199">
        <f>IF('For Requestors'!D10/43560=0,"",'For Requestors'!D10/43560)</f>
        <v>0.87151500000000004</v>
      </c>
      <c r="M15" s="199">
        <f>IF(AND('For Requestors'!E10=0,'For Requestors'!G10=0,'For Requestors'!A10=""),"",SUM('For Requestors'!E10:'For Requestors'!G10)/43560)</f>
        <v>0</v>
      </c>
      <c r="N15" s="199" t="str">
        <f>IF(AND('For Requestors'!H10=0,'For Requestors'!I10=0),"",SUM('For Requestors'!H10:'For Requestors'!I10)/43560)</f>
        <v/>
      </c>
      <c r="O15" s="229">
        <v>250000</v>
      </c>
      <c r="P15" s="230">
        <f>IF('For Requestors'!C10="","",((SUM('For Requestors'!E10:G10)/43560)*O15)*0.9)</f>
        <v>0</v>
      </c>
      <c r="Q15" s="230">
        <f>IF('For Requestors'!C10="","",((SUM('For Requestors'!H10:I10)/43560)*O15)*0.5)</f>
        <v>0</v>
      </c>
      <c r="R15" s="230">
        <f t="shared" si="2"/>
        <v>217878.75</v>
      </c>
      <c r="S15" s="230">
        <f t="shared" si="3"/>
        <v>0</v>
      </c>
      <c r="T15" s="229">
        <v>600000</v>
      </c>
      <c r="U15" s="229">
        <v>250000</v>
      </c>
      <c r="V15" s="230">
        <f t="shared" si="4"/>
        <v>1067878.75</v>
      </c>
      <c r="W15" s="178" t="s">
        <v>329</v>
      </c>
      <c r="X15" s="204"/>
      <c r="Y15" s="204"/>
      <c r="Z15" s="204">
        <v>1</v>
      </c>
      <c r="AA15" s="149" t="s">
        <v>330</v>
      </c>
      <c r="AB15" s="149" t="s">
        <v>331</v>
      </c>
    </row>
    <row r="16" spans="1:28" ht="26.25" x14ac:dyDescent="0.25">
      <c r="A16" s="153">
        <f>IF('For Requestors'!A11 = "","",'For Requestors'!A11)</f>
        <v>6</v>
      </c>
      <c r="B16" s="248" t="str">
        <f>IF('For Requestors'!B11="","",'For Requestors'!B11)</f>
        <v>RIVERMAN LLC</v>
      </c>
      <c r="C16" s="236" t="str">
        <f>IF('For Requestors'!C11="","",'For Requestors'!C11)</f>
        <v>3117-74-3980.000</v>
      </c>
      <c r="D16" s="179"/>
      <c r="E16" s="148" t="s">
        <v>151</v>
      </c>
      <c r="F16" s="225">
        <f>IF('For Requestors'!L11="","",'For Requestors'!L11)</f>
        <v>354300</v>
      </c>
      <c r="G16" s="226">
        <f>IF('For Requestors'!M11="","",'For Requestors'!M11)</f>
        <v>345500</v>
      </c>
      <c r="H16" s="227">
        <f>IF('For Requestors'!N11="","",'For Requestors'!N11)</f>
        <v>8800</v>
      </c>
      <c r="I16" s="211">
        <f>IF('For Requestors'!K11=0,"",'For Requestors'!K11)</f>
        <v>308488.56588000001</v>
      </c>
      <c r="J16" s="46">
        <f>IFERROR('For Requestors'!K11/43560,"")</f>
        <v>7.0819230000000006</v>
      </c>
      <c r="K16" s="228">
        <f t="shared" si="1"/>
        <v>48786.18420448796</v>
      </c>
      <c r="L16" s="199">
        <f>IF('For Requestors'!D11/43560=0,"",'For Requestors'!D11/43560)</f>
        <v>4.1066500000000001</v>
      </c>
      <c r="M16" s="199">
        <f>IF(AND('For Requestors'!E11=0,'For Requestors'!G11=0,'For Requestors'!A11=""),"",SUM('For Requestors'!E11:'For Requestors'!G11)/43560)</f>
        <v>0</v>
      </c>
      <c r="N16" s="199" t="str">
        <f>IF(AND('For Requestors'!H11=0,'For Requestors'!I11=0),"",SUM('For Requestors'!H11:'For Requestors'!I11)/43560)</f>
        <v/>
      </c>
      <c r="O16" s="229">
        <v>350000</v>
      </c>
      <c r="P16" s="230">
        <f>IF('For Requestors'!C11="","",((SUM('For Requestors'!E11:G11)/43560)*O16)*0.9)</f>
        <v>0</v>
      </c>
      <c r="Q16" s="230">
        <f>IF('For Requestors'!C11="","",((SUM('For Requestors'!H11:I11)/43560)*O16)*0.5)</f>
        <v>0</v>
      </c>
      <c r="R16" s="230">
        <f t="shared" si="2"/>
        <v>1437327.5</v>
      </c>
      <c r="S16" s="230">
        <f t="shared" si="3"/>
        <v>0</v>
      </c>
      <c r="T16" s="229"/>
      <c r="U16" s="229"/>
      <c r="V16" s="230">
        <f t="shared" si="4"/>
        <v>1437327.5</v>
      </c>
      <c r="W16" s="178"/>
      <c r="X16" s="204"/>
      <c r="Y16" s="204"/>
      <c r="Z16" s="204"/>
      <c r="AA16" s="149"/>
      <c r="AB16" s="149"/>
    </row>
    <row r="17" spans="1:28" ht="26.25" x14ac:dyDescent="0.25">
      <c r="A17" s="153">
        <f>IF('For Requestors'!A12 = "","",'For Requestors'!A12)</f>
        <v>7</v>
      </c>
      <c r="B17" s="45" t="str">
        <f>IF('For Requestors'!B12="","",'For Requestors'!B12)</f>
        <v>DEPARTMENT OF TRANSPORTATION</v>
      </c>
      <c r="C17" s="236" t="str">
        <f>IF('For Requestors'!C12="","",'For Requestors'!C12)</f>
        <v>3117-74-6760.000</v>
      </c>
      <c r="D17" s="179"/>
      <c r="E17" s="148" t="s">
        <v>151</v>
      </c>
      <c r="F17" s="225">
        <f>IF('For Requestors'!L12="","",'For Requestors'!L12)</f>
        <v>69500</v>
      </c>
      <c r="G17" s="226">
        <f>IF('For Requestors'!M12="","",'For Requestors'!M12)</f>
        <v>69500</v>
      </c>
      <c r="H17" s="227">
        <f>IF('For Requestors'!N12="","",'For Requestors'!N12)</f>
        <v>0</v>
      </c>
      <c r="I17" s="211">
        <f>IF('For Requestors'!K12=0,"",'For Requestors'!K12)</f>
        <v>14810.400000000001</v>
      </c>
      <c r="J17" s="46">
        <f>IFERROR('For Requestors'!K12/43560,"")</f>
        <v>0.34</v>
      </c>
      <c r="K17" s="228">
        <f t="shared" si="1"/>
        <v>204411.76470588235</v>
      </c>
      <c r="L17" s="199">
        <f>IF('For Requestors'!D12/43560=0,"",'For Requestors'!D12/43560)</f>
        <v>0.24448</v>
      </c>
      <c r="M17" s="199">
        <f>IF(AND('For Requestors'!E12=0,'For Requestors'!G12=0,'For Requestors'!A12=""),"",SUM('For Requestors'!E12:'For Requestors'!G12)/43560)</f>
        <v>0</v>
      </c>
      <c r="N17" s="199" t="str">
        <f>IF(AND('For Requestors'!H12=0,'For Requestors'!I12=0),"",SUM('For Requestors'!H12:'For Requestors'!I12)/43560)</f>
        <v/>
      </c>
      <c r="O17" s="229">
        <v>350000</v>
      </c>
      <c r="P17" s="230">
        <f>IF('For Requestors'!C12="","",((SUM('For Requestors'!E12:G12)/43560)*O17)*0.9)</f>
        <v>0</v>
      </c>
      <c r="Q17" s="230">
        <f>IF('For Requestors'!C12="","",((SUM('For Requestors'!H12:I12)/43560)*O17)*0.5)</f>
        <v>0</v>
      </c>
      <c r="R17" s="230">
        <f t="shared" si="2"/>
        <v>85568</v>
      </c>
      <c r="S17" s="230">
        <f t="shared" si="3"/>
        <v>0</v>
      </c>
      <c r="T17" s="229"/>
      <c r="U17" s="229"/>
      <c r="V17" s="230">
        <f t="shared" si="4"/>
        <v>85568</v>
      </c>
      <c r="W17" s="178"/>
      <c r="X17" s="204"/>
      <c r="Y17" s="204"/>
      <c r="Z17" s="204"/>
      <c r="AA17" s="149"/>
      <c r="AB17" s="149"/>
    </row>
    <row r="18" spans="1:28" ht="26.25" x14ac:dyDescent="0.25">
      <c r="A18" s="153">
        <f>IF('For Requestors'!A13 = "","",'For Requestors'!A13)</f>
        <v>8</v>
      </c>
      <c r="B18" s="45" t="str">
        <f>IF('For Requestors'!B13="","",'For Requestors'!B13)</f>
        <v>FMO REAL ESTATE LLC</v>
      </c>
      <c r="C18" s="236" t="str">
        <f>IF('For Requestors'!C13="","",'For Requestors'!C13)</f>
        <v>3117-74-8921.000</v>
      </c>
      <c r="D18" s="179"/>
      <c r="E18" s="148" t="s">
        <v>151</v>
      </c>
      <c r="F18" s="225">
        <f>IF('For Requestors'!L13="","",'For Requestors'!L13)</f>
        <v>70800</v>
      </c>
      <c r="G18" s="226">
        <f>IF('For Requestors'!M13="","",'For Requestors'!M13)</f>
        <v>45800</v>
      </c>
      <c r="H18" s="227">
        <f>IF('For Requestors'!N13="","",'For Requestors'!N13)</f>
        <v>25000</v>
      </c>
      <c r="I18" s="211">
        <f>IF('For Requestors'!K13=0,"",'For Requestors'!K13)</f>
        <v>2700.02304</v>
      </c>
      <c r="J18" s="46">
        <f>IFERROR('For Requestors'!K13/43560,"")</f>
        <v>6.1983999999999997E-2</v>
      </c>
      <c r="K18" s="228">
        <f t="shared" si="1"/>
        <v>738900.36138358293</v>
      </c>
      <c r="L18" s="199">
        <f>IF('For Requestors'!D13/43560=0,"",'For Requestors'!D13/43560)</f>
        <v>6.1982999999999996E-2</v>
      </c>
      <c r="M18" s="199">
        <f>IF(AND('For Requestors'!E13=0,'For Requestors'!G13=0,'For Requestors'!A13=""),"",SUM('For Requestors'!E13:'For Requestors'!G13)/43560)</f>
        <v>0</v>
      </c>
      <c r="N18" s="199" t="str">
        <f>IF(AND('For Requestors'!H13=0,'For Requestors'!I13=0),"",SUM('For Requestors'!H13:'For Requestors'!I13)/43560)</f>
        <v/>
      </c>
      <c r="O18" s="229">
        <v>500000</v>
      </c>
      <c r="P18" s="230">
        <f>IF('For Requestors'!C13="","",((SUM('For Requestors'!E13:G13)/43560)*O18)*0.9)</f>
        <v>0</v>
      </c>
      <c r="Q18" s="230">
        <f>IF('For Requestors'!C13="","",((SUM('For Requestors'!H13:I13)/43560)*O18)*0.5)</f>
        <v>0</v>
      </c>
      <c r="R18" s="230">
        <f t="shared" si="2"/>
        <v>30991.5</v>
      </c>
      <c r="S18" s="230">
        <f t="shared" si="3"/>
        <v>0</v>
      </c>
      <c r="T18" s="229"/>
      <c r="U18" s="229"/>
      <c r="V18" s="230">
        <f t="shared" si="4"/>
        <v>30991.5</v>
      </c>
      <c r="W18" s="246" t="s">
        <v>327</v>
      </c>
      <c r="X18" s="204"/>
      <c r="Y18" s="204"/>
      <c r="Z18" s="204"/>
      <c r="AA18" s="149" t="s">
        <v>328</v>
      </c>
      <c r="AB18" s="149"/>
    </row>
    <row r="19" spans="1:28" ht="26.25" x14ac:dyDescent="0.25">
      <c r="A19" s="153">
        <f>IF('For Requestors'!A14 = "","",'For Requestors'!A14)</f>
        <v>9</v>
      </c>
      <c r="B19" s="45" t="str">
        <f>IF('For Requestors'!B14="","",'For Requestors'!B14)</f>
        <v>FMO REAL ESTATE LLC</v>
      </c>
      <c r="C19" s="236" t="str">
        <f>IF('For Requestors'!C14="","",'For Requestors'!C14)</f>
        <v>3117-74-8828.000</v>
      </c>
      <c r="D19" s="179"/>
      <c r="E19" s="148" t="s">
        <v>151</v>
      </c>
      <c r="F19" s="225">
        <f>IF('For Requestors'!L14="","",'For Requestors'!L14)</f>
        <v>46000</v>
      </c>
      <c r="G19" s="226">
        <f>IF('For Requestors'!M14="","",'For Requestors'!M14)</f>
        <v>46000</v>
      </c>
      <c r="H19" s="227">
        <f>IF('For Requestors'!N14="","",'For Requestors'!N14)</f>
        <v>0</v>
      </c>
      <c r="I19" s="211">
        <f>IF('For Requestors'!K14=0,"",'For Requestors'!K14)</f>
        <v>2700.02304</v>
      </c>
      <c r="J19" s="46">
        <f>IFERROR('For Requestors'!K14/43560,"")</f>
        <v>6.1983999999999997E-2</v>
      </c>
      <c r="K19" s="228">
        <f t="shared" si="1"/>
        <v>742127.00051626225</v>
      </c>
      <c r="L19" s="199">
        <f>IF('For Requestors'!D14/43560=0,"",'For Requestors'!D14/43560)</f>
        <v>6.1982999999999996E-2</v>
      </c>
      <c r="M19" s="199">
        <f>IF(AND('For Requestors'!E14=0,'For Requestors'!G14=0,'For Requestors'!A14=""),"",SUM('For Requestors'!E14:'For Requestors'!G14)/43560)</f>
        <v>0</v>
      </c>
      <c r="N19" s="199" t="str">
        <f>IF(AND('For Requestors'!H14=0,'For Requestors'!I14=0),"",SUM('For Requestors'!H14:'For Requestors'!I14)/43560)</f>
        <v/>
      </c>
      <c r="O19" s="229">
        <v>500000</v>
      </c>
      <c r="P19" s="230">
        <f>IF('For Requestors'!C14="","",((SUM('For Requestors'!E14:G14)/43560)*O19)*0.9)</f>
        <v>0</v>
      </c>
      <c r="Q19" s="230">
        <f>IF('For Requestors'!C14="","",((SUM('For Requestors'!H14:I14)/43560)*O19)*0.5)</f>
        <v>0</v>
      </c>
      <c r="R19" s="230">
        <f t="shared" si="2"/>
        <v>30991.5</v>
      </c>
      <c r="S19" s="230">
        <f t="shared" si="3"/>
        <v>0</v>
      </c>
      <c r="T19" s="229"/>
      <c r="U19" s="229"/>
      <c r="V19" s="230">
        <f t="shared" si="4"/>
        <v>30991.5</v>
      </c>
      <c r="W19" s="178"/>
      <c r="X19" s="204"/>
      <c r="Y19" s="204"/>
      <c r="Z19" s="204"/>
      <c r="AA19" s="149"/>
      <c r="AB19" s="149"/>
    </row>
    <row r="20" spans="1:28" ht="26.25" x14ac:dyDescent="0.25">
      <c r="A20" s="153">
        <f>IF('For Requestors'!A15 = "","",'For Requestors'!A15)</f>
        <v>10</v>
      </c>
      <c r="B20" s="45" t="str">
        <f>IF('For Requestors'!B15="","",'For Requestors'!B15)</f>
        <v>SUNSET RIVER LLC</v>
      </c>
      <c r="C20" s="236" t="str">
        <f>IF('For Requestors'!C15="","",'For Requestors'!C15)</f>
        <v>3117-74-8777.000</v>
      </c>
      <c r="D20" s="179"/>
      <c r="E20" s="148" t="s">
        <v>152</v>
      </c>
      <c r="F20" s="225">
        <f>IF('For Requestors'!L15="","",'For Requestors'!L15)</f>
        <v>773800</v>
      </c>
      <c r="G20" s="226">
        <f>IF('For Requestors'!M15="","",'For Requestors'!M15)</f>
        <v>136700</v>
      </c>
      <c r="H20" s="227">
        <f>IF('For Requestors'!N15="","",'For Requestors'!N15)</f>
        <v>637100</v>
      </c>
      <c r="I20" s="211">
        <f>IF('For Requestors'!K15=0,"",'For Requestors'!K15)</f>
        <v>48083.705999999998</v>
      </c>
      <c r="J20" s="46">
        <f>IFERROR('For Requestors'!K15/43560,"")</f>
        <v>1.10385</v>
      </c>
      <c r="K20" s="228">
        <f t="shared" si="1"/>
        <v>123839.28975857227</v>
      </c>
      <c r="L20" s="199">
        <f>IF('For Requestors'!D15/43560=0,"",'For Requestors'!D15/43560)</f>
        <v>0.89949900000000005</v>
      </c>
      <c r="M20" s="199">
        <f>IF(AND('For Requestors'!E15=0,'For Requestors'!G15=0,'For Requestors'!A15=""),"",SUM('For Requestors'!E15:'For Requestors'!G15)/43560)</f>
        <v>0</v>
      </c>
      <c r="N20" s="199" t="str">
        <f>IF(AND('For Requestors'!H15=0,'For Requestors'!I15=0),"",SUM('For Requestors'!H15:'For Requestors'!I15)/43560)</f>
        <v/>
      </c>
      <c r="O20" s="229">
        <v>450000</v>
      </c>
      <c r="P20" s="230">
        <f>IF('For Requestors'!C15="","",((SUM('For Requestors'!E15:G15)/43560)*O20)*0.9)</f>
        <v>0</v>
      </c>
      <c r="Q20" s="230">
        <f>IF('For Requestors'!C15="","",((SUM('For Requestors'!H15:I15)/43560)*O20)*0.5)</f>
        <v>0</v>
      </c>
      <c r="R20" s="230">
        <f t="shared" si="2"/>
        <v>404774.55000000005</v>
      </c>
      <c r="S20" s="230">
        <f t="shared" si="3"/>
        <v>0</v>
      </c>
      <c r="T20" s="229">
        <v>925000</v>
      </c>
      <c r="U20" s="229">
        <v>90000</v>
      </c>
      <c r="V20" s="230">
        <f t="shared" si="4"/>
        <v>1419774.55</v>
      </c>
      <c r="W20" s="178" t="s">
        <v>355</v>
      </c>
      <c r="X20" s="204"/>
      <c r="Y20" s="204"/>
      <c r="Z20" s="204">
        <v>1</v>
      </c>
      <c r="AA20" s="149" t="s">
        <v>325</v>
      </c>
      <c r="AB20" s="149" t="s">
        <v>326</v>
      </c>
    </row>
    <row r="21" spans="1:28" ht="26.25" x14ac:dyDescent="0.25">
      <c r="A21" s="153">
        <f>IF('For Requestors'!A16 = "","",'For Requestors'!A16)</f>
        <v>11</v>
      </c>
      <c r="B21" s="45" t="str">
        <f>IF('For Requestors'!B16="","",'For Requestors'!B16)</f>
        <v>COLONIAL CAROLINA INC</v>
      </c>
      <c r="C21" s="236" t="str">
        <f>IF('For Requestors'!C16="","",'For Requestors'!C16)</f>
        <v>3117-74-9444.000</v>
      </c>
      <c r="D21" s="179"/>
      <c r="E21" s="148" t="s">
        <v>154</v>
      </c>
      <c r="F21" s="225">
        <f>IF('For Requestors'!L16="","",'For Requestors'!L16)</f>
        <v>184400</v>
      </c>
      <c r="G21" s="226">
        <f>IF('For Requestors'!M16="","",'For Requestors'!M16)</f>
        <v>174400</v>
      </c>
      <c r="H21" s="227">
        <f>IF('For Requestors'!N16="","",'For Requestors'!N16)</f>
        <v>10000</v>
      </c>
      <c r="I21" s="211">
        <f>IF('For Requestors'!K16=0,"",'For Requestors'!K16)</f>
        <v>66951.066600000006</v>
      </c>
      <c r="J21" s="46">
        <f>IFERROR('For Requestors'!K16/43560,"")</f>
        <v>1.536985</v>
      </c>
      <c r="K21" s="228">
        <f t="shared" si="1"/>
        <v>113468.9017784819</v>
      </c>
      <c r="L21" s="199">
        <f>IF('For Requestors'!D16/43560=0,"",'For Requestors'!D16/43560)</f>
        <v>0.709314</v>
      </c>
      <c r="M21" s="199">
        <f>IF(AND('For Requestors'!E16=0,'For Requestors'!G16=0,'For Requestors'!A16=""),"",SUM('For Requestors'!E16:'For Requestors'!G16)/43560)</f>
        <v>0</v>
      </c>
      <c r="N21" s="199" t="str">
        <f>IF(AND('For Requestors'!H16=0,'For Requestors'!I16=0),"",SUM('For Requestors'!H16:'For Requestors'!I16)/43560)</f>
        <v/>
      </c>
      <c r="O21" s="229">
        <v>300000</v>
      </c>
      <c r="P21" s="230">
        <f>IF('For Requestors'!C16="","",((SUM('For Requestors'!E16:G16)/43560)*O21)*0.9)</f>
        <v>0</v>
      </c>
      <c r="Q21" s="230">
        <f>IF('For Requestors'!C16="","",((SUM('For Requestors'!H16:I16)/43560)*O21)*0.5)</f>
        <v>0</v>
      </c>
      <c r="R21" s="230">
        <f t="shared" si="2"/>
        <v>212794.2</v>
      </c>
      <c r="S21" s="230">
        <f t="shared" si="3"/>
        <v>0</v>
      </c>
      <c r="T21" s="229"/>
      <c r="U21" s="229"/>
      <c r="V21" s="230">
        <f t="shared" si="4"/>
        <v>212794.2</v>
      </c>
      <c r="W21" s="178" t="s">
        <v>240</v>
      </c>
      <c r="X21" s="204"/>
      <c r="Y21" s="204"/>
      <c r="Z21" s="204"/>
      <c r="AA21" s="149"/>
      <c r="AB21" s="149"/>
    </row>
    <row r="22" spans="1:28" ht="26.25" x14ac:dyDescent="0.25">
      <c r="A22" s="153">
        <f>IF('For Requestors'!A17 = "","",'For Requestors'!A17)</f>
        <v>12</v>
      </c>
      <c r="B22" s="45" t="str">
        <f>IF('For Requestors'!B17="","",'For Requestors'!B17)</f>
        <v>SOUTHERN METALS RECYCLING</v>
      </c>
      <c r="C22" s="236" t="str">
        <f>IF('For Requestors'!C17="","",'For Requestors'!C17)</f>
        <v>3117-83-1993.000</v>
      </c>
      <c r="D22" s="179"/>
      <c r="E22" s="148" t="s">
        <v>154</v>
      </c>
      <c r="F22" s="225">
        <f>IF('For Requestors'!L17="","",'For Requestors'!L17)</f>
        <v>45600</v>
      </c>
      <c r="G22" s="226">
        <f>IF('For Requestors'!M17="","",'For Requestors'!M17)</f>
        <v>45600</v>
      </c>
      <c r="H22" s="227">
        <f>IF('For Requestors'!N17="","",'For Requestors'!N17)</f>
        <v>0</v>
      </c>
      <c r="I22" s="211">
        <f>IF('For Requestors'!K17=0,"",'For Requestors'!K17)</f>
        <v>2178</v>
      </c>
      <c r="J22" s="46">
        <f>IFERROR('For Requestors'!K17/43560,"")</f>
        <v>0.05</v>
      </c>
      <c r="K22" s="228">
        <f t="shared" si="1"/>
        <v>912000</v>
      </c>
      <c r="L22" s="199">
        <f>IF('For Requestors'!D17/43560=0,"",'For Requestors'!D17/43560)</f>
        <v>5.8499000000000002E-2</v>
      </c>
      <c r="M22" s="199">
        <f>IF(AND('For Requestors'!E17=0,'For Requestors'!G17=0,'For Requestors'!A17=""),"",SUM('For Requestors'!E17:'For Requestors'!G17)/43560)</f>
        <v>0</v>
      </c>
      <c r="N22" s="199" t="str">
        <f>IF(AND('For Requestors'!H17=0,'For Requestors'!I17=0),"",SUM('For Requestors'!H17:'For Requestors'!I17)/43560)</f>
        <v/>
      </c>
      <c r="O22" s="229">
        <v>200000</v>
      </c>
      <c r="P22" s="230">
        <f>IF('For Requestors'!C17="","",((SUM('For Requestors'!E17:G17)/43560)*O22)*0.9)</f>
        <v>0</v>
      </c>
      <c r="Q22" s="230">
        <f>IF('For Requestors'!C17="","",((SUM('For Requestors'!H17:I17)/43560)*O22)*0.5)</f>
        <v>0</v>
      </c>
      <c r="R22" s="230">
        <f t="shared" si="2"/>
        <v>11699.800000000001</v>
      </c>
      <c r="S22" s="230">
        <f t="shared" si="3"/>
        <v>0</v>
      </c>
      <c r="T22" s="229"/>
      <c r="U22" s="229"/>
      <c r="V22" s="230">
        <f t="shared" si="4"/>
        <v>11699.800000000001</v>
      </c>
      <c r="W22" s="178"/>
      <c r="X22" s="204"/>
      <c r="Y22" s="204"/>
      <c r="Z22" s="204"/>
      <c r="AA22" s="149"/>
      <c r="AB22" s="149"/>
    </row>
    <row r="23" spans="1:28" x14ac:dyDescent="0.25">
      <c r="A23" s="153">
        <f>IF('For Requestors'!A18 = "","",'For Requestors'!A18)</f>
        <v>13</v>
      </c>
      <c r="B23" s="45" t="str">
        <f>IF('For Requestors'!B18="","",'For Requestors'!B18)</f>
        <v xml:space="preserve"> </v>
      </c>
      <c r="C23" s="236" t="str">
        <f>IF('For Requestors'!C18="","",'For Requestors'!C18)</f>
        <v>9999-99-9999.999</v>
      </c>
      <c r="D23" s="179"/>
      <c r="E23" s="148"/>
      <c r="F23" s="225">
        <f>IF('For Requestors'!L18="","",'For Requestors'!L18)</f>
        <v>0</v>
      </c>
      <c r="G23" s="226">
        <f>IF('For Requestors'!M18="","",'For Requestors'!M18)</f>
        <v>0</v>
      </c>
      <c r="H23" s="227" t="str">
        <f>IF('For Requestors'!N18="","",'For Requestors'!N18)</f>
        <v/>
      </c>
      <c r="I23" s="211">
        <f>IF('For Requestors'!K18=0,"",'For Requestors'!K18)</f>
        <v>11325.6</v>
      </c>
      <c r="J23" s="46">
        <f>IFERROR('For Requestors'!K18/43560,"")</f>
        <v>0.26</v>
      </c>
      <c r="K23" s="228">
        <f t="shared" si="1"/>
        <v>0</v>
      </c>
      <c r="L23" s="199">
        <f>IF('For Requestors'!D18/43560=0,"",'For Requestors'!D18/43560)</f>
        <v>8.2471000000000003E-2</v>
      </c>
      <c r="M23" s="199">
        <f>IF(AND('For Requestors'!E18=0,'For Requestors'!G18=0,'For Requestors'!A18=""),"",SUM('For Requestors'!E18:'For Requestors'!G18)/43560)</f>
        <v>0</v>
      </c>
      <c r="N23" s="199" t="str">
        <f>IF(AND('For Requestors'!H18=0,'For Requestors'!I18=0),"",SUM('For Requestors'!H18:'For Requestors'!I18)/43560)</f>
        <v/>
      </c>
      <c r="O23" s="229"/>
      <c r="P23" s="230">
        <f>IF('For Requestors'!C18="","",((SUM('For Requestors'!E18:G18)/43560)*O23)*0.9)</f>
        <v>0</v>
      </c>
      <c r="Q23" s="230">
        <f>IF('For Requestors'!C18="","",((SUM('For Requestors'!H18:I18)/43560)*O23)*0.5)</f>
        <v>0</v>
      </c>
      <c r="R23" s="230">
        <f t="shared" si="2"/>
        <v>0</v>
      </c>
      <c r="S23" s="230">
        <f t="shared" si="3"/>
        <v>0</v>
      </c>
      <c r="T23" s="229"/>
      <c r="U23" s="229"/>
      <c r="V23" s="230" t="str">
        <f t="shared" si="4"/>
        <v/>
      </c>
      <c r="W23" s="178"/>
      <c r="X23" s="204"/>
      <c r="Y23" s="204"/>
      <c r="Z23" s="204"/>
      <c r="AA23" s="149"/>
      <c r="AB23" s="149"/>
    </row>
    <row r="24" spans="1:28" x14ac:dyDescent="0.25">
      <c r="A24" s="153">
        <f>IF('For Requestors'!A19 = "","",'For Requestors'!A19)</f>
        <v>13</v>
      </c>
      <c r="B24" s="45" t="str">
        <f>IF('For Requestors'!B19="","",'For Requestors'!B19)</f>
        <v xml:space="preserve"> </v>
      </c>
      <c r="C24" s="236" t="str">
        <f>IF('For Requestors'!C19="","",'For Requestors'!C19)</f>
        <v>9999-99-9999.999</v>
      </c>
      <c r="D24" s="179"/>
      <c r="E24" s="148"/>
      <c r="F24" s="225">
        <f>IF('For Requestors'!L19="","",'For Requestors'!L19)</f>
        <v>0</v>
      </c>
      <c r="G24" s="226">
        <f>IF('For Requestors'!M19="","",'For Requestors'!M19)</f>
        <v>0</v>
      </c>
      <c r="H24" s="227" t="str">
        <f>IF('For Requestors'!N19="","",'For Requestors'!N19)</f>
        <v/>
      </c>
      <c r="I24" s="211">
        <f>IF('For Requestors'!K19=0,"",'For Requestors'!K19)</f>
        <v>9147.6</v>
      </c>
      <c r="J24" s="46">
        <f>IFERROR('For Requestors'!K19/43560,"")</f>
        <v>0.21000000000000002</v>
      </c>
      <c r="K24" s="228">
        <f t="shared" si="1"/>
        <v>0</v>
      </c>
      <c r="L24" s="199">
        <f>IF('For Requestors'!D19/43560=0,"",'For Requestors'!D19/43560)</f>
        <v>2.12E-2</v>
      </c>
      <c r="M24" s="199">
        <f>IF(AND('For Requestors'!E19=0,'For Requestors'!G19=0,'For Requestors'!A19=""),"",SUM('For Requestors'!E19:'For Requestors'!G19)/43560)</f>
        <v>0</v>
      </c>
      <c r="N24" s="199" t="str">
        <f>IF(AND('For Requestors'!H19=0,'For Requestors'!I19=0),"",SUM('For Requestors'!H19:'For Requestors'!I19)/43560)</f>
        <v/>
      </c>
      <c r="O24" s="229"/>
      <c r="P24" s="230">
        <f>IF('For Requestors'!C19="","",((SUM('For Requestors'!E19:G19)/43560)*O24)*0.9)</f>
        <v>0</v>
      </c>
      <c r="Q24" s="230">
        <f>IF('For Requestors'!C19="","",((SUM('For Requestors'!H19:I19)/43560)*O24)*0.5)</f>
        <v>0</v>
      </c>
      <c r="R24" s="230">
        <f t="shared" si="2"/>
        <v>0</v>
      </c>
      <c r="S24" s="230">
        <f t="shared" si="3"/>
        <v>0</v>
      </c>
      <c r="T24" s="229"/>
      <c r="U24" s="229"/>
      <c r="V24" s="230" t="str">
        <f t="shared" si="4"/>
        <v/>
      </c>
      <c r="W24" s="178"/>
      <c r="X24" s="204"/>
      <c r="Y24" s="204"/>
      <c r="Z24" s="204"/>
      <c r="AA24" s="149"/>
      <c r="AB24" s="149"/>
    </row>
    <row r="25" spans="1:28" ht="26.25" x14ac:dyDescent="0.25">
      <c r="A25" s="153">
        <f>IF('For Requestors'!A20 = "","",'For Requestors'!A20)</f>
        <v>14</v>
      </c>
      <c r="B25" s="45" t="str">
        <f>IF('For Requestors'!B20="","",'For Requestors'!B20)</f>
        <v>SOUTHERN METALS RECYCLING</v>
      </c>
      <c r="C25" s="236" t="str">
        <f>IF('For Requestors'!C20="","",'For Requestors'!C20)</f>
        <v>3117-83-0874.000</v>
      </c>
      <c r="D25" s="179"/>
      <c r="E25" s="148" t="s">
        <v>154</v>
      </c>
      <c r="F25" s="225">
        <f>IF('For Requestors'!L20="","",'For Requestors'!L20)</f>
        <v>1742000</v>
      </c>
      <c r="G25" s="226">
        <f>IF('For Requestors'!M20="","",'For Requestors'!M20)</f>
        <v>217000</v>
      </c>
      <c r="H25" s="227">
        <f>IF('For Requestors'!N20="","",'For Requestors'!N20)</f>
        <v>1525000</v>
      </c>
      <c r="I25" s="211">
        <f>IF('For Requestors'!K20=0,"",'For Requestors'!K20)</f>
        <v>106286.39999999999</v>
      </c>
      <c r="J25" s="46">
        <f>IFERROR('For Requestors'!K20/43560,"")</f>
        <v>2.44</v>
      </c>
      <c r="K25" s="228">
        <f t="shared" si="1"/>
        <v>88934.426229508201</v>
      </c>
      <c r="L25" s="199">
        <f>IF('For Requestors'!D20/43560=0,"",'For Requestors'!D20/43560)</f>
        <v>4.6315000000000002E-2</v>
      </c>
      <c r="M25" s="199">
        <f>IF(AND('For Requestors'!E20=0,'For Requestors'!G20=0,'For Requestors'!A20=""),"",SUM('For Requestors'!E20:'For Requestors'!G20)/43560)</f>
        <v>0</v>
      </c>
      <c r="N25" s="199" t="str">
        <f>IF(AND('For Requestors'!H20=0,'For Requestors'!I20=0),"",SUM('For Requestors'!H20:'For Requestors'!I20)/43560)</f>
        <v/>
      </c>
      <c r="O25" s="229">
        <v>300000</v>
      </c>
      <c r="P25" s="230">
        <f>IF('For Requestors'!C20="","",((SUM('For Requestors'!E20:G20)/43560)*O25)*0.9)</f>
        <v>0</v>
      </c>
      <c r="Q25" s="230">
        <f>IF('For Requestors'!C20="","",((SUM('For Requestors'!H20:I20)/43560)*O25)*0.5)</f>
        <v>0</v>
      </c>
      <c r="R25" s="230">
        <f t="shared" si="2"/>
        <v>13894.5</v>
      </c>
      <c r="S25" s="230">
        <f t="shared" si="3"/>
        <v>0</v>
      </c>
      <c r="T25" s="229">
        <v>250000</v>
      </c>
      <c r="U25" s="229"/>
      <c r="V25" s="230">
        <f t="shared" si="4"/>
        <v>263894.5</v>
      </c>
      <c r="W25" s="178" t="s">
        <v>334</v>
      </c>
      <c r="X25" s="204"/>
      <c r="Y25" s="204"/>
      <c r="Z25" s="204">
        <v>1</v>
      </c>
      <c r="AA25" s="149" t="s">
        <v>335</v>
      </c>
      <c r="AB25" s="149" t="s">
        <v>336</v>
      </c>
    </row>
    <row r="26" spans="1:28" ht="26.25" x14ac:dyDescent="0.25">
      <c r="A26" s="153">
        <f>IF('For Requestors'!A21 = "","",'For Requestors'!A21)</f>
        <v>15</v>
      </c>
      <c r="B26" s="45" t="str">
        <f>IF('For Requestors'!B21="","",'For Requestors'!B21)</f>
        <v>CTI OF NORTH CAROLINA INC</v>
      </c>
      <c r="C26" s="236" t="str">
        <f>IF('For Requestors'!C21="","",'For Requestors'!C21)</f>
        <v>3117-83-1508.000</v>
      </c>
      <c r="D26" s="179"/>
      <c r="E26" s="148" t="s">
        <v>154</v>
      </c>
      <c r="F26" s="225">
        <f>IF('For Requestors'!L21="","",'For Requestors'!L21)</f>
        <v>350300</v>
      </c>
      <c r="G26" s="226">
        <f>IF('For Requestors'!M21="","",'For Requestors'!M21)</f>
        <v>208000</v>
      </c>
      <c r="H26" s="227">
        <f>IF('For Requestors'!N21="","",'For Requestors'!N21)</f>
        <v>142300</v>
      </c>
      <c r="I26" s="211">
        <f>IF('For Requestors'!K21=0,"",'For Requestors'!K21)</f>
        <v>82764</v>
      </c>
      <c r="J26" s="46">
        <f>IFERROR('For Requestors'!K21/43560,"")</f>
        <v>1.9</v>
      </c>
      <c r="K26" s="228">
        <f t="shared" si="1"/>
        <v>109473.68421052632</v>
      </c>
      <c r="L26" s="199">
        <f>IF('For Requestors'!D21/43560=0,"",'For Requestors'!D21/43560)</f>
        <v>0.27871499999999999</v>
      </c>
      <c r="M26" s="199">
        <f>IF(AND('For Requestors'!E21=0,'For Requestors'!G21=0,'For Requestors'!A21=""),"",SUM('For Requestors'!E21:'For Requestors'!G21)/43560)</f>
        <v>0</v>
      </c>
      <c r="N26" s="199" t="str">
        <f>IF(AND('For Requestors'!H21=0,'For Requestors'!I21=0),"",SUM('For Requestors'!H21:'For Requestors'!I21)/43560)</f>
        <v/>
      </c>
      <c r="O26" s="229">
        <v>300000</v>
      </c>
      <c r="P26" s="230">
        <f>IF('For Requestors'!C21="","",((SUM('For Requestors'!E21:G21)/43560)*O26)*0.9)</f>
        <v>0</v>
      </c>
      <c r="Q26" s="230">
        <f>IF('For Requestors'!C21="","",((SUM('For Requestors'!H21:I21)/43560)*O26)*0.5)</f>
        <v>0</v>
      </c>
      <c r="R26" s="230">
        <f t="shared" si="2"/>
        <v>83614.5</v>
      </c>
      <c r="S26" s="230">
        <f t="shared" si="3"/>
        <v>0</v>
      </c>
      <c r="T26" s="229">
        <v>475000</v>
      </c>
      <c r="U26" s="229"/>
      <c r="V26" s="230">
        <f t="shared" si="4"/>
        <v>558614.5</v>
      </c>
      <c r="W26" s="178" t="s">
        <v>337</v>
      </c>
      <c r="X26" s="204"/>
      <c r="Y26" s="204"/>
      <c r="Z26" s="204">
        <v>1</v>
      </c>
      <c r="AA26" s="149" t="s">
        <v>335</v>
      </c>
      <c r="AB26" s="149" t="s">
        <v>338</v>
      </c>
    </row>
    <row r="27" spans="1:28" ht="26.25" x14ac:dyDescent="0.25">
      <c r="A27" s="153">
        <f>IF('For Requestors'!A22 = "","",'For Requestors'!A22)</f>
        <v>16</v>
      </c>
      <c r="B27" s="45" t="str">
        <f>IF('For Requestors'!B22="","",'For Requestors'!B22)</f>
        <v>CTI OF NORTH CAROLINA INC</v>
      </c>
      <c r="C27" s="236" t="str">
        <f>IF('For Requestors'!C22="","",'For Requestors'!C22)</f>
        <v>3117-83-1339.000</v>
      </c>
      <c r="D27" s="179"/>
      <c r="E27" s="148" t="s">
        <v>154</v>
      </c>
      <c r="F27" s="225">
        <f>IF('For Requestors'!L22="","",'For Requestors'!L22)</f>
        <v>493500</v>
      </c>
      <c r="G27" s="226">
        <f>IF('For Requestors'!M22="","",'For Requestors'!M22)</f>
        <v>182500</v>
      </c>
      <c r="H27" s="227">
        <f>IF('For Requestors'!N22="","",'For Requestors'!N22)</f>
        <v>311000</v>
      </c>
      <c r="I27" s="211">
        <f>IF('For Requestors'!K22=0,"",'For Requestors'!K22)</f>
        <v>70567.200000000012</v>
      </c>
      <c r="J27" s="46">
        <f>IFERROR('For Requestors'!K22/43560,"")</f>
        <v>1.6200000000000003</v>
      </c>
      <c r="K27" s="228">
        <f t="shared" si="1"/>
        <v>112654.3209876543</v>
      </c>
      <c r="L27" s="199">
        <f>IF('For Requestors'!D22/43560=0,"",'For Requestors'!D22/43560)</f>
        <v>0.41671000000000002</v>
      </c>
      <c r="M27" s="199">
        <f>IF(AND('For Requestors'!E22=0,'For Requestors'!G22=0,'For Requestors'!A22=""),"",SUM('For Requestors'!E22:'For Requestors'!G22)/43560)</f>
        <v>0</v>
      </c>
      <c r="N27" s="199" t="str">
        <f>IF(AND('For Requestors'!H22=0,'For Requestors'!I22=0),"",SUM('For Requestors'!H22:'For Requestors'!I22)/43560)</f>
        <v/>
      </c>
      <c r="O27" s="229">
        <v>300000</v>
      </c>
      <c r="P27" s="230">
        <f>IF('For Requestors'!C22="","",((SUM('For Requestors'!E22:G22)/43560)*O27)*0.9)</f>
        <v>0</v>
      </c>
      <c r="Q27" s="230">
        <f>IF('For Requestors'!C22="","",((SUM('For Requestors'!H22:I22)/43560)*O27)*0.5)</f>
        <v>0</v>
      </c>
      <c r="R27" s="230">
        <f t="shared" si="2"/>
        <v>125013.00000000001</v>
      </c>
      <c r="S27" s="230">
        <f t="shared" si="3"/>
        <v>0</v>
      </c>
      <c r="T27" s="229">
        <v>350000</v>
      </c>
      <c r="U27" s="229"/>
      <c r="V27" s="230">
        <f t="shared" si="4"/>
        <v>475013</v>
      </c>
      <c r="W27" s="178" t="s">
        <v>339</v>
      </c>
      <c r="X27" s="204"/>
      <c r="Y27" s="204"/>
      <c r="Z27" s="204">
        <v>1</v>
      </c>
      <c r="AA27" s="149" t="s">
        <v>340</v>
      </c>
      <c r="AB27" s="149" t="s">
        <v>341</v>
      </c>
    </row>
    <row r="28" spans="1:28" ht="26.25" x14ac:dyDescent="0.25">
      <c r="A28" s="153">
        <f>IF('For Requestors'!A23 = "","",'For Requestors'!A23)</f>
        <v>18</v>
      </c>
      <c r="B28" s="45" t="str">
        <f>IF('For Requestors'!B23="","",'For Requestors'!B23)</f>
        <v>CTI OF NORTH CAROLINA INC</v>
      </c>
      <c r="C28" s="236" t="str">
        <f>IF('For Requestors'!C23="","",'For Requestors'!C23)</f>
        <v>3117-73-9279.000</v>
      </c>
      <c r="D28" s="179"/>
      <c r="E28" s="148" t="s">
        <v>154</v>
      </c>
      <c r="F28" s="225">
        <f>IF('For Requestors'!L23="","",'For Requestors'!L23)</f>
        <v>77000</v>
      </c>
      <c r="G28" s="226">
        <f>IF('For Requestors'!M23="","",'For Requestors'!M23)</f>
        <v>77000</v>
      </c>
      <c r="H28" s="227">
        <f>IF('For Requestors'!N23="","",'For Requestors'!N23)</f>
        <v>0</v>
      </c>
      <c r="I28" s="211">
        <f>IF('For Requestors'!K23=0,"",'For Requestors'!K23)</f>
        <v>18295.2</v>
      </c>
      <c r="J28" s="46">
        <f>IFERROR('For Requestors'!K23/43560,"")</f>
        <v>0.42000000000000004</v>
      </c>
      <c r="K28" s="228">
        <f t="shared" si="1"/>
        <v>183333.33333333331</v>
      </c>
      <c r="L28" s="199">
        <f>IF('For Requestors'!D23/43560=0,"",'For Requestors'!D23/43560)</f>
        <v>3.6470000000000005E-3</v>
      </c>
      <c r="M28" s="199">
        <f>IF(AND('For Requestors'!E23=0,'For Requestors'!G23=0,'For Requestors'!A23=""),"",SUM('For Requestors'!E23:'For Requestors'!G23)/43560)</f>
        <v>0</v>
      </c>
      <c r="N28" s="199" t="str">
        <f>IF(AND('For Requestors'!H23=0,'For Requestors'!I23=0),"",SUM('For Requestors'!H23:'For Requestors'!I23)/43560)</f>
        <v/>
      </c>
      <c r="O28" s="229">
        <v>300000</v>
      </c>
      <c r="P28" s="230">
        <f>IF('For Requestors'!C23="","",((SUM('For Requestors'!E23:G23)/43560)*O28)*0.9)</f>
        <v>0</v>
      </c>
      <c r="Q28" s="230">
        <f>IF('For Requestors'!C23="","",((SUM('For Requestors'!H23:I23)/43560)*O28)*0.5)</f>
        <v>0</v>
      </c>
      <c r="R28" s="230">
        <f t="shared" si="2"/>
        <v>1094.1000000000001</v>
      </c>
      <c r="S28" s="230">
        <f t="shared" si="3"/>
        <v>0</v>
      </c>
      <c r="T28" s="229"/>
      <c r="U28" s="229"/>
      <c r="V28" s="230">
        <f t="shared" si="4"/>
        <v>1094.1000000000001</v>
      </c>
      <c r="W28" s="178"/>
      <c r="X28" s="204"/>
      <c r="Y28" s="204"/>
      <c r="Z28" s="204"/>
      <c r="AA28" s="149"/>
      <c r="AB28" s="149"/>
    </row>
    <row r="29" spans="1:28" ht="26.25" x14ac:dyDescent="0.25">
      <c r="A29" s="153">
        <f>IF('For Requestors'!A24 = "","",'For Requestors'!A24)</f>
        <v>19</v>
      </c>
      <c r="B29" s="45" t="str">
        <f>IF('For Requestors'!B24="","",'For Requestors'!B24)</f>
        <v>CTI OF NORTH CAROLINA INC</v>
      </c>
      <c r="C29" s="236" t="str">
        <f>IF('For Requestors'!C24="","",'For Requestors'!C24)</f>
        <v>3117-83-1045.000</v>
      </c>
      <c r="D29" s="179"/>
      <c r="E29" s="148"/>
      <c r="F29" s="225">
        <f>IF('For Requestors'!L24="","",'For Requestors'!L24)</f>
        <v>1115000</v>
      </c>
      <c r="G29" s="226">
        <f>IF('For Requestors'!M24="","",'For Requestors'!M24)</f>
        <v>467500</v>
      </c>
      <c r="H29" s="227">
        <f>IF('For Requestors'!N24="","",'For Requestors'!N24)</f>
        <v>647500</v>
      </c>
      <c r="I29" s="211">
        <f>IF('For Requestors'!K24=0,"",'For Requestors'!K24)</f>
        <v>672130.79999999993</v>
      </c>
      <c r="J29" s="46">
        <f>IFERROR('For Requestors'!K24/43560,"")</f>
        <v>15.429999999999998</v>
      </c>
      <c r="K29" s="228">
        <f t="shared" si="1"/>
        <v>30298.120544394042</v>
      </c>
      <c r="L29" s="199">
        <f>IF('For Requestors'!D24/43560=0,"",'For Requestors'!D24/43560)</f>
        <v>2.0000000000000002E-5</v>
      </c>
      <c r="M29" s="199">
        <f>IF(AND('For Requestors'!E24=0,'For Requestors'!G24=0,'For Requestors'!A24=""),"",SUM('For Requestors'!E24:'For Requestors'!G24)/43560)</f>
        <v>0</v>
      </c>
      <c r="N29" s="199" t="str">
        <f>IF(AND('For Requestors'!H24=0,'For Requestors'!I24=0),"",SUM('For Requestors'!H24:'For Requestors'!I24)/43560)</f>
        <v/>
      </c>
      <c r="O29" s="229">
        <v>300000</v>
      </c>
      <c r="P29" s="230">
        <f>IF('For Requestors'!C24="","",((SUM('For Requestors'!E24:G24)/43560)*O29)*0.9)</f>
        <v>0</v>
      </c>
      <c r="Q29" s="230">
        <f>IF('For Requestors'!C24="","",((SUM('For Requestors'!H24:I24)/43560)*O29)*0.5)</f>
        <v>0</v>
      </c>
      <c r="R29" s="230">
        <f t="shared" si="2"/>
        <v>6.0000000000000009</v>
      </c>
      <c r="S29" s="230">
        <f t="shared" si="3"/>
        <v>0</v>
      </c>
      <c r="T29" s="229"/>
      <c r="U29" s="229"/>
      <c r="V29" s="230">
        <f t="shared" si="4"/>
        <v>6.0000000000000009</v>
      </c>
      <c r="W29" s="178"/>
      <c r="X29" s="204"/>
      <c r="Y29" s="204"/>
      <c r="Z29" s="204"/>
      <c r="AA29" s="149"/>
      <c r="AB29" s="149"/>
    </row>
    <row r="30" spans="1:28" ht="26.25" x14ac:dyDescent="0.25">
      <c r="A30" s="153">
        <f>IF('For Requestors'!A25 = "","",'For Requestors'!A25)</f>
        <v>20</v>
      </c>
      <c r="B30" s="45" t="str">
        <f>IF('For Requestors'!B25="","",'For Requestors'!B25)</f>
        <v>LE DOME HOLDINGS LLC</v>
      </c>
      <c r="C30" s="236" t="str">
        <f>IF('For Requestors'!C25="","",'For Requestors'!C25)</f>
        <v>3117-83-3944.000</v>
      </c>
      <c r="D30" s="179"/>
      <c r="E30" s="148" t="s">
        <v>154</v>
      </c>
      <c r="F30" s="225">
        <f>IF('For Requestors'!L25="","",'For Requestors'!L25)</f>
        <v>1128800</v>
      </c>
      <c r="G30" s="226">
        <f>IF('For Requestors'!M25="","",'For Requestors'!M25)</f>
        <v>306400</v>
      </c>
      <c r="H30" s="227">
        <f>IF('For Requestors'!N25="","",'For Requestors'!N25)</f>
        <v>822400</v>
      </c>
      <c r="I30" s="211">
        <f>IF('For Requestors'!K25=0,"",'For Requestors'!K25)</f>
        <v>115916.07852000001</v>
      </c>
      <c r="J30" s="46">
        <f>IFERROR('For Requestors'!K25/43560,"")</f>
        <v>2.6610670000000001</v>
      </c>
      <c r="K30" s="228">
        <f t="shared" si="1"/>
        <v>115141.78335231694</v>
      </c>
      <c r="L30" s="199">
        <f>IF('For Requestors'!D25/43560=0,"",'For Requestors'!D25/43560)</f>
        <v>2.1410900000000002</v>
      </c>
      <c r="M30" s="199">
        <f>IF(AND('For Requestors'!E25=0,'For Requestors'!G25=0,'For Requestors'!A25=""),"",SUM('For Requestors'!E25:'For Requestors'!G25)/43560)</f>
        <v>0</v>
      </c>
      <c r="N30" s="199" t="str">
        <f>IF(AND('For Requestors'!H25=0,'For Requestors'!I25=0),"",SUM('For Requestors'!H25:'For Requestors'!I25)/43560)</f>
        <v/>
      </c>
      <c r="O30" s="229">
        <v>275000</v>
      </c>
      <c r="P30" s="230">
        <f>IF('For Requestors'!C25="","",((SUM('For Requestors'!E25:G25)/43560)*O30)*0.9)</f>
        <v>0</v>
      </c>
      <c r="Q30" s="230">
        <f>IF('For Requestors'!C25="","",((SUM('For Requestors'!H25:I25)/43560)*O30)*0.5)</f>
        <v>0</v>
      </c>
      <c r="R30" s="230">
        <f t="shared" si="2"/>
        <v>588799.75</v>
      </c>
      <c r="S30" s="230">
        <f t="shared" si="3"/>
        <v>0</v>
      </c>
      <c r="T30" s="229">
        <v>1500000</v>
      </c>
      <c r="U30" s="229">
        <v>80000</v>
      </c>
      <c r="V30" s="230">
        <f t="shared" si="4"/>
        <v>2168799.75</v>
      </c>
      <c r="W30" s="178" t="s">
        <v>342</v>
      </c>
      <c r="X30" s="204"/>
      <c r="Y30" s="204"/>
      <c r="Z30" s="204">
        <v>1</v>
      </c>
      <c r="AA30" s="149" t="s">
        <v>343</v>
      </c>
      <c r="AB30" s="149" t="s">
        <v>344</v>
      </c>
    </row>
    <row r="31" spans="1:28" ht="26.25" x14ac:dyDescent="0.25">
      <c r="A31" s="153">
        <f>IF('For Requestors'!A26 = "","",'For Requestors'!A26)</f>
        <v>21</v>
      </c>
      <c r="B31" s="45" t="str">
        <f>IF('For Requestors'!B26="","",'For Requestors'!B26)</f>
        <v>ANDERSON SCOTT LYNETTE</v>
      </c>
      <c r="C31" s="236" t="str">
        <f>IF('For Requestors'!C26="","",'For Requestors'!C26)</f>
        <v>3117-84-4124.000</v>
      </c>
      <c r="D31" s="179"/>
      <c r="E31" s="148" t="s">
        <v>154</v>
      </c>
      <c r="F31" s="225">
        <f>IF('For Requestors'!L26="","",'For Requestors'!L26)</f>
        <v>24700</v>
      </c>
      <c r="G31" s="226">
        <f>IF('For Requestors'!M26="","",'For Requestors'!M26)</f>
        <v>24700</v>
      </c>
      <c r="H31" s="227">
        <f>IF('For Requestors'!N26="","",'For Requestors'!N26)</f>
        <v>0</v>
      </c>
      <c r="I31" s="211">
        <f>IF('For Requestors'!K26=0,"",'For Requestors'!K26)</f>
        <v>2375.5010400000001</v>
      </c>
      <c r="J31" s="46">
        <f>IFERROR('For Requestors'!K26/43560,"")</f>
        <v>5.4533999999999999E-2</v>
      </c>
      <c r="K31" s="228">
        <f t="shared" si="1"/>
        <v>452928.44830747793</v>
      </c>
      <c r="L31" s="199">
        <f>IF('For Requestors'!D26/43560=0,"",'For Requestors'!D26/43560)</f>
        <v>5.4531999999999997E-2</v>
      </c>
      <c r="M31" s="199">
        <f>IF(AND('For Requestors'!E26=0,'For Requestors'!G26=0,'For Requestors'!A26=""),"",SUM('For Requestors'!E26:'For Requestors'!G26)/43560)</f>
        <v>0</v>
      </c>
      <c r="N31" s="199" t="str">
        <f>IF(AND('For Requestors'!H26=0,'For Requestors'!I26=0),"",SUM('For Requestors'!H26:'For Requestors'!I26)/43560)</f>
        <v/>
      </c>
      <c r="O31" s="229">
        <v>700000</v>
      </c>
      <c r="P31" s="230">
        <f>IF('For Requestors'!C26="","",((SUM('For Requestors'!E26:G26)/43560)*O31)*0.9)</f>
        <v>0</v>
      </c>
      <c r="Q31" s="230">
        <f>IF('For Requestors'!C26="","",((SUM('For Requestors'!H26:I26)/43560)*O31)*0.5)</f>
        <v>0</v>
      </c>
      <c r="R31" s="230">
        <f t="shared" si="2"/>
        <v>38172.400000000001</v>
      </c>
      <c r="S31" s="230">
        <f t="shared" si="3"/>
        <v>0</v>
      </c>
      <c r="T31" s="229"/>
      <c r="U31" s="229"/>
      <c r="V31" s="230">
        <f t="shared" si="4"/>
        <v>38172.400000000001</v>
      </c>
      <c r="W31" s="178"/>
      <c r="X31" s="204"/>
      <c r="Y31" s="204"/>
      <c r="Z31" s="204"/>
      <c r="AA31" s="149"/>
      <c r="AB31" s="149"/>
    </row>
    <row r="32" spans="1:28" ht="26.25" x14ac:dyDescent="0.25">
      <c r="A32" s="153">
        <f>IF('For Requestors'!A27 = "","",'For Requestors'!A27)</f>
        <v>22</v>
      </c>
      <c r="B32" s="45" t="str">
        <f>IF('For Requestors'!B27="","",'For Requestors'!B27)</f>
        <v>COASTAL MINI STORAGE OF CAPE FEAR LLC</v>
      </c>
      <c r="C32" s="236" t="str">
        <f>IF('For Requestors'!C27="","",'For Requestors'!C27)</f>
        <v>3117-83-7834.000</v>
      </c>
      <c r="D32" s="179"/>
      <c r="E32" s="148" t="s">
        <v>151</v>
      </c>
      <c r="F32" s="225">
        <f>IF('For Requestors'!L27="","",'For Requestors'!L27)</f>
        <v>3996200</v>
      </c>
      <c r="G32" s="226">
        <f>IF('For Requestors'!M27="","",'For Requestors'!M27)</f>
        <v>240800</v>
      </c>
      <c r="H32" s="227">
        <f>IF('For Requestors'!N27="","",'For Requestors'!N27)</f>
        <v>3755400</v>
      </c>
      <c r="I32" s="211">
        <f>IF('For Requestors'!K27=0,"",'For Requestors'!K27)</f>
        <v>69754.021919999999</v>
      </c>
      <c r="J32" s="46">
        <f>IFERROR('For Requestors'!K27/43560,"")</f>
        <v>1.601332</v>
      </c>
      <c r="K32" s="228">
        <f t="shared" si="1"/>
        <v>150374.81296820397</v>
      </c>
      <c r="L32" s="199">
        <f>IF('For Requestors'!D27/43560=0,"",'For Requestors'!D27/43560)</f>
        <v>0.14400099999999999</v>
      </c>
      <c r="M32" s="199">
        <f>IF(AND('For Requestors'!E27=0,'For Requestors'!G27=0,'For Requestors'!A27=""),"",SUM('For Requestors'!E27:'For Requestors'!G27)/43560)</f>
        <v>0</v>
      </c>
      <c r="N32" s="199" t="str">
        <f>IF(AND('For Requestors'!H27=0,'For Requestors'!I27=0),"",SUM('For Requestors'!H27:'For Requestors'!I27)/43560)</f>
        <v/>
      </c>
      <c r="O32" s="229">
        <v>400000</v>
      </c>
      <c r="P32" s="230">
        <f>IF('For Requestors'!C27="","",((SUM('For Requestors'!E27:G27)/43560)*O32)*0.9)</f>
        <v>0</v>
      </c>
      <c r="Q32" s="230">
        <f>IF('For Requestors'!C27="","",((SUM('For Requestors'!H27:I27)/43560)*O32)*0.5)</f>
        <v>0</v>
      </c>
      <c r="R32" s="230">
        <f t="shared" si="2"/>
        <v>57600.399999999994</v>
      </c>
      <c r="S32" s="230">
        <f t="shared" si="3"/>
        <v>0</v>
      </c>
      <c r="T32" s="229">
        <v>1950000</v>
      </c>
      <c r="U32" s="229"/>
      <c r="V32" s="230">
        <f t="shared" si="4"/>
        <v>2007600.4</v>
      </c>
      <c r="W32" s="178" t="s">
        <v>345</v>
      </c>
      <c r="X32" s="204">
        <v>16</v>
      </c>
      <c r="Y32" s="204"/>
      <c r="Z32" s="204"/>
      <c r="AA32" s="149"/>
      <c r="AB32" s="149" t="s">
        <v>346</v>
      </c>
    </row>
    <row r="33" spans="1:28" ht="26.25" x14ac:dyDescent="0.25">
      <c r="A33" s="153">
        <f>IF('For Requestors'!A28 = "","",'For Requestors'!A28)</f>
        <v>23</v>
      </c>
      <c r="B33" s="45" t="str">
        <f>IF('For Requestors'!B28="","",'For Requestors'!B28)</f>
        <v>COASTAL MINI STORAGE OF CAPE FEAR LLC</v>
      </c>
      <c r="C33" s="236" t="str">
        <f>IF('For Requestors'!C28="","",'For Requestors'!C28)</f>
        <v>3117-84-9008.000</v>
      </c>
      <c r="D33" s="179"/>
      <c r="E33" s="148" t="s">
        <v>154</v>
      </c>
      <c r="F33" s="225">
        <f>IF('For Requestors'!L28="","",'For Requestors'!L28)</f>
        <v>5911000</v>
      </c>
      <c r="G33" s="226">
        <f>IF('For Requestors'!M28="","",'For Requestors'!M28)</f>
        <v>113400</v>
      </c>
      <c r="H33" s="227">
        <f>IF('For Requestors'!N28="","",'For Requestors'!N28)</f>
        <v>5797600</v>
      </c>
      <c r="I33" s="211">
        <f>IF('For Requestors'!K28=0,"",'For Requestors'!K28)</f>
        <v>52478.866440000005</v>
      </c>
      <c r="J33" s="46">
        <f>IFERROR('For Requestors'!K28/43560,"")</f>
        <v>1.2047490000000001</v>
      </c>
      <c r="K33" s="228">
        <f t="shared" si="1"/>
        <v>94127.490456518324</v>
      </c>
      <c r="L33" s="199">
        <f>IF('For Requestors'!D28/43560=0,"",'For Requestors'!D28/43560)</f>
        <v>6.6568000000000002E-2</v>
      </c>
      <c r="M33" s="199">
        <f>IF(AND('For Requestors'!E28=0,'For Requestors'!G28=0,'For Requestors'!A28=""),"",SUM('For Requestors'!E28:'For Requestors'!G28)/43560)</f>
        <v>0</v>
      </c>
      <c r="N33" s="199" t="str">
        <f>IF(AND('For Requestors'!H28=0,'For Requestors'!I28=0),"",SUM('For Requestors'!H28:'For Requestors'!I28)/43560)</f>
        <v/>
      </c>
      <c r="O33" s="229">
        <v>550000</v>
      </c>
      <c r="P33" s="230">
        <f>IF('For Requestors'!C28="","",((SUM('For Requestors'!E28:G28)/43560)*O33)*0.9)</f>
        <v>0</v>
      </c>
      <c r="Q33" s="230">
        <f>IF('For Requestors'!C28="","",((SUM('For Requestors'!H28:I28)/43560)*O33)*0.5)</f>
        <v>0</v>
      </c>
      <c r="R33" s="230">
        <f t="shared" si="2"/>
        <v>36612.400000000001</v>
      </c>
      <c r="S33" s="230">
        <f t="shared" si="3"/>
        <v>0</v>
      </c>
      <c r="T33" s="229">
        <v>150000</v>
      </c>
      <c r="U33" s="229" t="s">
        <v>240</v>
      </c>
      <c r="V33" s="230">
        <f t="shared" si="4"/>
        <v>186612.4</v>
      </c>
      <c r="W33" s="178" t="s">
        <v>347</v>
      </c>
      <c r="X33" s="204"/>
      <c r="Y33" s="204"/>
      <c r="Z33" s="204"/>
      <c r="AA33" s="149"/>
      <c r="AB33" s="149"/>
    </row>
    <row r="34" spans="1:28" ht="26.25" x14ac:dyDescent="0.25">
      <c r="A34" s="153">
        <f>IF('For Requestors'!A29 = "","",'For Requestors'!A29)</f>
        <v>24</v>
      </c>
      <c r="B34" s="45" t="str">
        <f>IF('For Requestors'!B29="","",'For Requestors'!B29)</f>
        <v>3RD AND WOOSTER LLC</v>
      </c>
      <c r="C34" s="236" t="str">
        <f>IF('For Requestors'!C29="","",'For Requestors'!C29)</f>
        <v>3117-94-0991.000</v>
      </c>
      <c r="D34" s="179"/>
      <c r="E34" s="148" t="s">
        <v>151</v>
      </c>
      <c r="F34" s="225">
        <f>IF('For Requestors'!L29="","",'For Requestors'!L29)</f>
        <v>95300</v>
      </c>
      <c r="G34" s="226">
        <f>IF('For Requestors'!M29="","",'For Requestors'!M29)</f>
        <v>95300</v>
      </c>
      <c r="H34" s="227">
        <f>IF('For Requestors'!N29="","",'For Requestors'!N29)</f>
        <v>0</v>
      </c>
      <c r="I34" s="211">
        <f>IF('For Requestors'!K29=0,"",'For Requestors'!K29)</f>
        <v>35719.199999999997</v>
      </c>
      <c r="J34" s="46">
        <f>IFERROR('For Requestors'!K29/43560,"")</f>
        <v>0.82</v>
      </c>
      <c r="K34" s="228">
        <f t="shared" si="1"/>
        <v>116219.51219512196</v>
      </c>
      <c r="L34" s="199">
        <f>IF('For Requestors'!D29/43560=0,"",'For Requestors'!D29/43560)</f>
        <v>5.317199999999999E-2</v>
      </c>
      <c r="M34" s="199">
        <f>IF(AND('For Requestors'!E29=0,'For Requestors'!G29=0,'For Requestors'!A29=""),"",SUM('For Requestors'!E29:'For Requestors'!G29)/43560)</f>
        <v>0</v>
      </c>
      <c r="N34" s="199" t="str">
        <f>IF(AND('For Requestors'!H29=0,'For Requestors'!I29=0),"",SUM('For Requestors'!H29:'For Requestors'!I29)/43560)</f>
        <v/>
      </c>
      <c r="O34" s="229">
        <v>1100000</v>
      </c>
      <c r="P34" s="230">
        <f>IF('For Requestors'!C29="","",((SUM('For Requestors'!E29:G29)/43560)*O34)*0.9)</f>
        <v>0</v>
      </c>
      <c r="Q34" s="230">
        <f>IF('For Requestors'!C29="","",((SUM('For Requestors'!H29:I29)/43560)*O34)*0.5)</f>
        <v>0</v>
      </c>
      <c r="R34" s="230">
        <f t="shared" si="2"/>
        <v>58489.19999999999</v>
      </c>
      <c r="S34" s="230">
        <f t="shared" si="3"/>
        <v>0</v>
      </c>
      <c r="T34" s="229"/>
      <c r="U34" s="229"/>
      <c r="V34" s="230">
        <f t="shared" si="4"/>
        <v>58489.19999999999</v>
      </c>
      <c r="W34" s="178"/>
      <c r="X34" s="204"/>
      <c r="Y34" s="204"/>
      <c r="Z34" s="204"/>
      <c r="AA34" s="149"/>
      <c r="AB34" s="149"/>
    </row>
    <row r="35" spans="1:28" ht="26.25" x14ac:dyDescent="0.25">
      <c r="A35" s="153">
        <f>IF('For Requestors'!A30 = "","",'For Requestors'!A30)</f>
        <v>25</v>
      </c>
      <c r="B35" s="45" t="str">
        <f>IF('For Requestors'!B30="","",'For Requestors'!B30)</f>
        <v>4TH AND WOOSTER LLC</v>
      </c>
      <c r="C35" s="236" t="str">
        <f>IF('For Requestors'!C30="","",'For Requestors'!C30)</f>
        <v>3117-94-2865.000</v>
      </c>
      <c r="D35" s="179"/>
      <c r="E35" s="148" t="s">
        <v>151</v>
      </c>
      <c r="F35" s="225">
        <f>IF('For Requestors'!L30="","",'For Requestors'!L30)</f>
        <v>91500</v>
      </c>
      <c r="G35" s="226">
        <f>IF('For Requestors'!M30="","",'For Requestors'!M30)</f>
        <v>91500</v>
      </c>
      <c r="H35" s="227">
        <f>IF('For Requestors'!N30="","",'For Requestors'!N30)</f>
        <v>0</v>
      </c>
      <c r="I35" s="211">
        <f>IF('For Requestors'!K30=0,"",'For Requestors'!K30)</f>
        <v>8712</v>
      </c>
      <c r="J35" s="46">
        <f>IFERROR('For Requestors'!K30/43560,"")</f>
        <v>0.2</v>
      </c>
      <c r="K35" s="228">
        <f t="shared" si="1"/>
        <v>457500</v>
      </c>
      <c r="L35" s="199">
        <f>IF('For Requestors'!D30/43560=0,"",'For Requestors'!D30/43560)</f>
        <v>3.4327000000000003E-2</v>
      </c>
      <c r="M35" s="199">
        <f>IF(AND('For Requestors'!E30=0,'For Requestors'!G30=0,'For Requestors'!A30=""),"",SUM('For Requestors'!E30:'For Requestors'!G30)/43560)</f>
        <v>0</v>
      </c>
      <c r="N35" s="199" t="str">
        <f>IF(AND('For Requestors'!H30=0,'For Requestors'!I30=0),"",SUM('For Requestors'!H30:'For Requestors'!I30)/43560)</f>
        <v/>
      </c>
      <c r="O35" s="229">
        <v>875000</v>
      </c>
      <c r="P35" s="230">
        <f>IF('For Requestors'!C30="","",((SUM('For Requestors'!E30:G30)/43560)*O35)*0.9)</f>
        <v>0</v>
      </c>
      <c r="Q35" s="230">
        <f>IF('For Requestors'!C30="","",((SUM('For Requestors'!H30:I30)/43560)*O35)*0.5)</f>
        <v>0</v>
      </c>
      <c r="R35" s="230">
        <f t="shared" si="2"/>
        <v>30036.125000000004</v>
      </c>
      <c r="S35" s="230">
        <f t="shared" si="3"/>
        <v>0</v>
      </c>
      <c r="T35" s="229"/>
      <c r="U35" s="229"/>
      <c r="V35" s="230">
        <f t="shared" si="4"/>
        <v>30036.125000000004</v>
      </c>
      <c r="W35" s="178"/>
      <c r="X35" s="204"/>
      <c r="Y35" s="204"/>
      <c r="Z35" s="204"/>
      <c r="AA35" s="149"/>
      <c r="AB35" s="149"/>
    </row>
    <row r="36" spans="1:28" ht="26.25" x14ac:dyDescent="0.25">
      <c r="A36" s="153">
        <f>IF('For Requestors'!A31 = "","",'For Requestors'!A31)</f>
        <v>26</v>
      </c>
      <c r="B36" s="45" t="str">
        <f>IF('For Requestors'!B31="","",'For Requestors'!B31)</f>
        <v>PEARL &amp; JEWEL LLC</v>
      </c>
      <c r="C36" s="236" t="str">
        <f>IF('For Requestors'!C31="","",'For Requestors'!C31)</f>
        <v>3117-94-6819.000</v>
      </c>
      <c r="D36" s="179"/>
      <c r="E36" s="148" t="s">
        <v>151</v>
      </c>
      <c r="F36" s="225">
        <f>IF('For Requestors'!L31="","",'For Requestors'!L31)</f>
        <v>5293400</v>
      </c>
      <c r="G36" s="226">
        <f>IF('For Requestors'!M31="","",'For Requestors'!M31)</f>
        <v>162200</v>
      </c>
      <c r="H36" s="227">
        <f>IF('For Requestors'!N31="","",'For Requestors'!N31)</f>
        <v>5131200</v>
      </c>
      <c r="I36" s="211">
        <f>IF('For Requestors'!K31=0,"",'For Requestors'!K31)</f>
        <v>35494.561079999999</v>
      </c>
      <c r="J36" s="46">
        <f>IFERROR('For Requestors'!K31/43560,"")</f>
        <v>0.81484299999999998</v>
      </c>
      <c r="K36" s="228">
        <f t="shared" si="1"/>
        <v>199056.75080966519</v>
      </c>
      <c r="L36" s="199">
        <f>IF('For Requestors'!D31/43560=0,"",'For Requestors'!D31/43560)</f>
        <v>0.117336</v>
      </c>
      <c r="M36" s="199">
        <f>IF(AND('For Requestors'!E31=0,'For Requestors'!G31=0,'For Requestors'!A31=""),"",SUM('For Requestors'!E31:'For Requestors'!G31)/43560)</f>
        <v>0</v>
      </c>
      <c r="N36" s="199" t="str">
        <f>IF(AND('For Requestors'!H31=0,'For Requestors'!I31=0),"",SUM('For Requestors'!H31:'For Requestors'!I31)/43560)</f>
        <v/>
      </c>
      <c r="O36" s="229">
        <v>1000000</v>
      </c>
      <c r="P36" s="230">
        <f>IF('For Requestors'!C31="","",((SUM('For Requestors'!E31:G31)/43560)*O36)*0.9)</f>
        <v>0</v>
      </c>
      <c r="Q36" s="230">
        <f>IF('For Requestors'!C31="","",((SUM('For Requestors'!H31:I31)/43560)*O36)*0.5)</f>
        <v>0</v>
      </c>
      <c r="R36" s="230">
        <f t="shared" si="2"/>
        <v>117336</v>
      </c>
      <c r="S36" s="230">
        <f t="shared" si="3"/>
        <v>0</v>
      </c>
      <c r="T36" s="229">
        <v>12000000</v>
      </c>
      <c r="U36" s="229"/>
      <c r="V36" s="230">
        <f t="shared" si="4"/>
        <v>12117336</v>
      </c>
      <c r="W36" s="178" t="s">
        <v>348</v>
      </c>
      <c r="X36" s="204">
        <v>61</v>
      </c>
      <c r="Y36" s="204"/>
      <c r="Z36" s="204"/>
      <c r="AA36" s="149" t="s">
        <v>349</v>
      </c>
      <c r="AB36" s="149" t="s">
        <v>350</v>
      </c>
    </row>
    <row r="37" spans="1:28" ht="26.25" x14ac:dyDescent="0.25">
      <c r="A37" s="153">
        <f>IF('For Requestors'!A32 = "","",'For Requestors'!A32)</f>
        <v>27</v>
      </c>
      <c r="B37" s="45" t="str">
        <f>IF('For Requestors'!B32="","",'For Requestors'!B32)</f>
        <v>DC RENTALS LLC</v>
      </c>
      <c r="C37" s="236" t="str">
        <f>IF('For Requestors'!C32="","",'For Requestors'!C32)</f>
        <v>3117-94-0770.000</v>
      </c>
      <c r="D37" s="179"/>
      <c r="E37" s="148" t="s">
        <v>152</v>
      </c>
      <c r="F37" s="225">
        <f>IF('For Requestors'!L32="","",'For Requestors'!L32)</f>
        <v>58300</v>
      </c>
      <c r="G37" s="226">
        <f>IF('For Requestors'!M32="","",'For Requestors'!M32)</f>
        <v>58300</v>
      </c>
      <c r="H37" s="227">
        <f>IF('For Requestors'!N32="","",'For Requestors'!N32)</f>
        <v>0</v>
      </c>
      <c r="I37" s="211">
        <f>IF('For Requestors'!K32=0,"",'For Requestors'!K32)</f>
        <v>2178</v>
      </c>
      <c r="J37" s="46">
        <f>IFERROR('For Requestors'!K32/43560,"")</f>
        <v>0.05</v>
      </c>
      <c r="K37" s="228">
        <f t="shared" si="1"/>
        <v>1166000</v>
      </c>
      <c r="L37" s="199">
        <f>IF('For Requestors'!D32/43560=0,"",'For Requestors'!D32/43560)</f>
        <v>2.2602000000000001E-2</v>
      </c>
      <c r="M37" s="199">
        <f>IF(AND('For Requestors'!E32=0,'For Requestors'!G32=0,'For Requestors'!A32=""),"",SUM('For Requestors'!E32:'For Requestors'!G32)/43560)</f>
        <v>0</v>
      </c>
      <c r="N37" s="199" t="str">
        <f>IF(AND('For Requestors'!H32=0,'For Requestors'!I32=0),"",SUM('For Requestors'!H32:'For Requestors'!I32)/43560)</f>
        <v/>
      </c>
      <c r="O37" s="229">
        <v>1200000</v>
      </c>
      <c r="P37" s="230">
        <f>IF('For Requestors'!C32="","",((SUM('For Requestors'!E32:G32)/43560)*O37)*0.9)</f>
        <v>0</v>
      </c>
      <c r="Q37" s="230">
        <f>IF('For Requestors'!C32="","",((SUM('For Requestors'!H32:I32)/43560)*O37)*0.5)</f>
        <v>0</v>
      </c>
      <c r="R37" s="230">
        <f t="shared" si="2"/>
        <v>27122.400000000001</v>
      </c>
      <c r="S37" s="230">
        <f t="shared" si="3"/>
        <v>0</v>
      </c>
      <c r="T37" s="229"/>
      <c r="U37" s="229"/>
      <c r="V37" s="230">
        <f t="shared" si="4"/>
        <v>27122.400000000001</v>
      </c>
      <c r="W37" s="178"/>
      <c r="X37" s="204"/>
      <c r="Y37" s="204"/>
      <c r="Z37" s="204"/>
      <c r="AA37" s="149"/>
      <c r="AB37" s="149"/>
    </row>
    <row r="38" spans="1:28" ht="26.25" x14ac:dyDescent="0.25">
      <c r="A38" s="153">
        <f>IF('For Requestors'!A33 = "","",'For Requestors'!A33)</f>
        <v>28</v>
      </c>
      <c r="B38" s="45" t="str">
        <f>IF('For Requestors'!B33="","",'For Requestors'!B33)</f>
        <v>DC RENTALS LLC</v>
      </c>
      <c r="C38" s="236" t="str">
        <f>IF('For Requestors'!C33="","",'For Requestors'!C33)</f>
        <v>3117-94-1618.000</v>
      </c>
      <c r="D38" s="179"/>
      <c r="E38" s="148" t="s">
        <v>152</v>
      </c>
      <c r="F38" s="225">
        <f>IF('For Requestors'!L33="","",'For Requestors'!L33)</f>
        <v>17800</v>
      </c>
      <c r="G38" s="226">
        <f>IF('For Requestors'!M33="","",'For Requestors'!M33)</f>
        <v>17800</v>
      </c>
      <c r="H38" s="227">
        <f>IF('For Requestors'!N33="","",'For Requestors'!N33)</f>
        <v>0</v>
      </c>
      <c r="I38" s="211">
        <f>IF('For Requestors'!K33=0,"",'For Requestors'!K33)</f>
        <v>1306.8</v>
      </c>
      <c r="J38" s="46">
        <f>IFERROR('For Requestors'!K33/43560,"")</f>
        <v>0.03</v>
      </c>
      <c r="K38" s="228">
        <f t="shared" si="1"/>
        <v>593333.33333333337</v>
      </c>
      <c r="L38" s="199">
        <f>IF('For Requestors'!D33/43560=0,"",'For Requestors'!D33/43560)</f>
        <v>7.1980000000000004E-3</v>
      </c>
      <c r="M38" s="199">
        <f>IF(AND('For Requestors'!E33=0,'For Requestors'!G33=0,'For Requestors'!A33=""),"",SUM('For Requestors'!E33:'For Requestors'!G33)/43560)</f>
        <v>0</v>
      </c>
      <c r="N38" s="199" t="str">
        <f>IF(AND('For Requestors'!H33=0,'For Requestors'!I33=0),"",SUM('For Requestors'!H33:'For Requestors'!I33)/43560)</f>
        <v/>
      </c>
      <c r="O38" s="229">
        <v>850000</v>
      </c>
      <c r="P38" s="230">
        <f>IF('For Requestors'!C33="","",((SUM('For Requestors'!E33:G33)/43560)*O38)*0.9)</f>
        <v>0</v>
      </c>
      <c r="Q38" s="230">
        <f>IF('For Requestors'!C33="","",((SUM('For Requestors'!H33:I33)/43560)*O38)*0.5)</f>
        <v>0</v>
      </c>
      <c r="R38" s="230">
        <f t="shared" si="2"/>
        <v>6118.3</v>
      </c>
      <c r="S38" s="230">
        <f t="shared" si="3"/>
        <v>0</v>
      </c>
      <c r="T38" s="229"/>
      <c r="U38" s="229"/>
      <c r="V38" s="230">
        <f t="shared" si="4"/>
        <v>6118.3</v>
      </c>
      <c r="W38" s="178"/>
      <c r="X38" s="204"/>
      <c r="Y38" s="204"/>
      <c r="Z38" s="204"/>
      <c r="AA38" s="149"/>
      <c r="AB38" s="149"/>
    </row>
    <row r="39" spans="1:28" ht="26.25" x14ac:dyDescent="0.25">
      <c r="A39" s="153">
        <f>IF('For Requestors'!A34 = "","",'For Requestors'!A34)</f>
        <v>29</v>
      </c>
      <c r="B39" s="45" t="str">
        <f>IF('For Requestors'!B34="","",'For Requestors'!B34)</f>
        <v>GRAMERCY PROPERTIES</v>
      </c>
      <c r="C39" s="236" t="str">
        <f>IF('For Requestors'!C34="","",'For Requestors'!C34)</f>
        <v>3117-94-1750.000</v>
      </c>
      <c r="D39" s="179"/>
      <c r="E39" s="148" t="s">
        <v>152</v>
      </c>
      <c r="F39" s="225">
        <f>IF('For Requestors'!L34="","",'For Requestors'!L34)</f>
        <v>78200</v>
      </c>
      <c r="G39" s="226">
        <f>IF('For Requestors'!M34="","",'For Requestors'!M34)</f>
        <v>78200</v>
      </c>
      <c r="H39" s="227">
        <f>IF('For Requestors'!N34="","",'For Requestors'!N34)</f>
        <v>0</v>
      </c>
      <c r="I39" s="211">
        <f>IF('For Requestors'!K34=0,"",'For Requestors'!K34)</f>
        <v>3920.3999999999996</v>
      </c>
      <c r="J39" s="46">
        <f>IFERROR('For Requestors'!K34/43560,"")</f>
        <v>0.09</v>
      </c>
      <c r="K39" s="228">
        <f t="shared" si="1"/>
        <v>868888.88888888888</v>
      </c>
      <c r="L39" s="199">
        <f>IF('For Requestors'!D34/43560=0,"",'For Requestors'!D34/43560)</f>
        <v>2.0615999999999999E-2</v>
      </c>
      <c r="M39" s="199">
        <f>IF(AND('For Requestors'!E34=0,'For Requestors'!G34=0,'For Requestors'!A34=""),"",SUM('For Requestors'!E34:'For Requestors'!G34)/43560)</f>
        <v>0</v>
      </c>
      <c r="N39" s="199" t="str">
        <f>IF(AND('For Requestors'!H34=0,'For Requestors'!I34=0),"",SUM('For Requestors'!H34:'For Requestors'!I34)/43560)</f>
        <v/>
      </c>
      <c r="O39" s="229">
        <v>950000</v>
      </c>
      <c r="P39" s="230">
        <f>IF('For Requestors'!C34="","",((SUM('For Requestors'!E34:G34)/43560)*O39)*0.9)</f>
        <v>0</v>
      </c>
      <c r="Q39" s="230">
        <f>IF('For Requestors'!C34="","",((SUM('For Requestors'!H34:I34)/43560)*O39)*0.5)</f>
        <v>0</v>
      </c>
      <c r="R39" s="230">
        <f t="shared" si="2"/>
        <v>19585.2</v>
      </c>
      <c r="S39" s="230">
        <f t="shared" si="3"/>
        <v>0</v>
      </c>
      <c r="T39" s="229"/>
      <c r="U39" s="229"/>
      <c r="V39" s="230">
        <f t="shared" si="4"/>
        <v>19585.2</v>
      </c>
      <c r="W39" s="246" t="s">
        <v>369</v>
      </c>
      <c r="X39" s="204"/>
      <c r="Y39" s="204"/>
      <c r="Z39" s="204"/>
      <c r="AA39" s="149" t="s">
        <v>351</v>
      </c>
      <c r="AB39" s="149" t="s">
        <v>356</v>
      </c>
    </row>
    <row r="40" spans="1:28" ht="26.25" x14ac:dyDescent="0.25">
      <c r="A40" s="153">
        <f>IF('For Requestors'!A35 = "","",'For Requestors'!A35)</f>
        <v>30</v>
      </c>
      <c r="B40" s="45" t="str">
        <f>IF('For Requestors'!B35="","",'For Requestors'!B35)</f>
        <v>CARROLS LLC</v>
      </c>
      <c r="C40" s="236" t="str">
        <f>IF('For Requestors'!C35="","",'For Requestors'!C35)</f>
        <v>3117-94-2721.000</v>
      </c>
      <c r="D40" s="179"/>
      <c r="E40" s="148" t="s">
        <v>152</v>
      </c>
      <c r="F40" s="225">
        <f>IF('For Requestors'!L35="","",'For Requestors'!L35)</f>
        <v>81100</v>
      </c>
      <c r="G40" s="226">
        <f>IF('For Requestors'!M35="","",'For Requestors'!M35)</f>
        <v>81100</v>
      </c>
      <c r="H40" s="227">
        <f>IF('For Requestors'!N35="","",'For Requestors'!N35)</f>
        <v>0</v>
      </c>
      <c r="I40" s="211">
        <f>IF('For Requestors'!K35=0,"",'For Requestors'!K35)</f>
        <v>5227.2</v>
      </c>
      <c r="J40" s="46">
        <f>IFERROR('For Requestors'!K35/43560,"")</f>
        <v>0.12</v>
      </c>
      <c r="K40" s="228">
        <f t="shared" si="1"/>
        <v>675833.33333333337</v>
      </c>
      <c r="L40" s="199">
        <f>IF('For Requestors'!D35/43560=0,"",'For Requestors'!D35/43560)</f>
        <v>2.6370999999999999E-2</v>
      </c>
      <c r="M40" s="199">
        <f>IF(AND('For Requestors'!E35=0,'For Requestors'!G35=0,'For Requestors'!A35=""),"",SUM('For Requestors'!E35:'For Requestors'!G35)/43560)</f>
        <v>0</v>
      </c>
      <c r="N40" s="199" t="str">
        <f>IF(AND('For Requestors'!H35=0,'For Requestors'!I35=0),"",SUM('For Requestors'!H35:'For Requestors'!I35)/43560)</f>
        <v/>
      </c>
      <c r="O40" s="229">
        <v>950000</v>
      </c>
      <c r="P40" s="230">
        <f>IF('For Requestors'!C35="","",((SUM('For Requestors'!E35:G35)/43560)*O40)*0.9)</f>
        <v>0</v>
      </c>
      <c r="Q40" s="230">
        <f>IF('For Requestors'!C35="","",((SUM('For Requestors'!H35:I35)/43560)*O40)*0.5)</f>
        <v>0</v>
      </c>
      <c r="R40" s="230">
        <f t="shared" si="2"/>
        <v>25052.449999999997</v>
      </c>
      <c r="S40" s="230">
        <f t="shared" si="3"/>
        <v>0</v>
      </c>
      <c r="T40" s="229"/>
      <c r="U40" s="229"/>
      <c r="V40" s="230">
        <f t="shared" si="4"/>
        <v>25052.449999999997</v>
      </c>
      <c r="W40" s="178"/>
      <c r="X40" s="204"/>
      <c r="Y40" s="204"/>
      <c r="Z40" s="204"/>
      <c r="AA40" s="149"/>
      <c r="AB40" s="149"/>
    </row>
    <row r="41" spans="1:28" ht="26.25" x14ac:dyDescent="0.25">
      <c r="A41" s="153">
        <f>IF('For Requestors'!A36 = "","",'For Requestors'!A36)</f>
        <v>31</v>
      </c>
      <c r="B41" s="45" t="str">
        <f>IF('For Requestors'!B36="","",'For Requestors'!B36)</f>
        <v>CITY OF WILMINGTON</v>
      </c>
      <c r="C41" s="236" t="str">
        <f>IF('For Requestors'!C36="","",'For Requestors'!C36)</f>
        <v>3117-94-3701.000</v>
      </c>
      <c r="D41" s="179"/>
      <c r="E41" s="148" t="s">
        <v>152</v>
      </c>
      <c r="F41" s="225">
        <f>IF('For Requestors'!L36="","",'For Requestors'!L36)</f>
        <v>81000</v>
      </c>
      <c r="G41" s="226">
        <f>IF('For Requestors'!M36="","",'For Requestors'!M36)</f>
        <v>81000</v>
      </c>
      <c r="H41" s="227">
        <f>IF('For Requestors'!N36="","",'For Requestors'!N36)</f>
        <v>0</v>
      </c>
      <c r="I41" s="211">
        <f>IF('For Requestors'!K36=0,"",'For Requestors'!K36)</f>
        <v>4791.6000000000004</v>
      </c>
      <c r="J41" s="46">
        <f>IFERROR('For Requestors'!K36/43560,"")</f>
        <v>0.11000000000000001</v>
      </c>
      <c r="K41" s="228">
        <f t="shared" si="1"/>
        <v>736363.63636363624</v>
      </c>
      <c r="L41" s="199">
        <f>IF('For Requestors'!D36/43560=0,"",'For Requestors'!D36/43560)</f>
        <v>2.6256000000000002E-2</v>
      </c>
      <c r="M41" s="199">
        <f>IF(AND('For Requestors'!E36=0,'For Requestors'!G36=0,'For Requestors'!A36=""),"",SUM('For Requestors'!E36:'For Requestors'!G36)/43560)</f>
        <v>0</v>
      </c>
      <c r="N41" s="199" t="str">
        <f>IF(AND('For Requestors'!H36=0,'For Requestors'!I36=0),"",SUM('For Requestors'!H36:'For Requestors'!I36)/43560)</f>
        <v/>
      </c>
      <c r="O41" s="229">
        <v>950000</v>
      </c>
      <c r="P41" s="230">
        <f>IF('For Requestors'!C36="","",((SUM('For Requestors'!E36:G36)/43560)*O41)*0.9)</f>
        <v>0</v>
      </c>
      <c r="Q41" s="230">
        <f>IF('For Requestors'!C36="","",((SUM('For Requestors'!H36:I36)/43560)*O41)*0.5)</f>
        <v>0</v>
      </c>
      <c r="R41" s="230">
        <f t="shared" si="2"/>
        <v>24943.200000000001</v>
      </c>
      <c r="S41" s="230">
        <f t="shared" si="3"/>
        <v>0</v>
      </c>
      <c r="T41" s="229"/>
      <c r="U41" s="229"/>
      <c r="V41" s="230">
        <f t="shared" si="4"/>
        <v>24943.200000000001</v>
      </c>
      <c r="W41" s="178"/>
      <c r="X41" s="204"/>
      <c r="Y41" s="204"/>
      <c r="Z41" s="204"/>
      <c r="AA41" s="149"/>
      <c r="AB41" s="149"/>
    </row>
    <row r="42" spans="1:28" ht="26.25" x14ac:dyDescent="0.25">
      <c r="A42" s="153">
        <f>IF('For Requestors'!A37 = "","",'For Requestors'!A37)</f>
        <v>32</v>
      </c>
      <c r="B42" s="45" t="str">
        <f>IF('For Requestors'!B37="","",'For Requestors'!B37)</f>
        <v>CARLISLE DUNN AND HOPKINS LLC</v>
      </c>
      <c r="C42" s="236" t="str">
        <f>IF('For Requestors'!C37="","",'For Requestors'!C37)</f>
        <v>3117-94-4786.000</v>
      </c>
      <c r="D42" s="179"/>
      <c r="E42" s="148" t="s">
        <v>152</v>
      </c>
      <c r="F42" s="225">
        <f>IF('For Requestors'!L37="","",'For Requestors'!L37)</f>
        <v>10900</v>
      </c>
      <c r="G42" s="226">
        <f>IF('For Requestors'!M37="","",'For Requestors'!M37)</f>
        <v>10900</v>
      </c>
      <c r="H42" s="227">
        <f>IF('For Requestors'!N37="","",'For Requestors'!N37)</f>
        <v>0</v>
      </c>
      <c r="I42" s="211">
        <f>IF('For Requestors'!K37=0,"",'For Requestors'!K37)</f>
        <v>1742.4</v>
      </c>
      <c r="J42" s="46">
        <f>IFERROR('For Requestors'!K37/43560,"")</f>
        <v>0.04</v>
      </c>
      <c r="K42" s="228">
        <f t="shared" si="1"/>
        <v>272500</v>
      </c>
      <c r="L42" s="199">
        <f>IF('For Requestors'!D37/43560=0,"",'For Requestors'!D37/43560)</f>
        <v>3.5853000000000003E-2</v>
      </c>
      <c r="M42" s="199">
        <f>IF(AND('For Requestors'!E37=0,'For Requestors'!G37=0,'For Requestors'!A37=""),"",SUM('For Requestors'!E37:'For Requestors'!G37)/43560)</f>
        <v>0</v>
      </c>
      <c r="N42" s="199" t="str">
        <f>IF(AND('For Requestors'!H37=0,'For Requestors'!I37=0),"",SUM('For Requestors'!H37:'For Requestors'!I37)/43560)</f>
        <v/>
      </c>
      <c r="O42" s="229">
        <v>875000</v>
      </c>
      <c r="P42" s="230">
        <f>IF('For Requestors'!C37="","",((SUM('For Requestors'!E37:G37)/43560)*O42)*0.9)</f>
        <v>0</v>
      </c>
      <c r="Q42" s="230">
        <f>IF('For Requestors'!C37="","",((SUM('For Requestors'!H37:I37)/43560)*O42)*0.5)</f>
        <v>0</v>
      </c>
      <c r="R42" s="230">
        <f t="shared" si="2"/>
        <v>31371.375000000004</v>
      </c>
      <c r="S42" s="230">
        <f t="shared" si="3"/>
        <v>0</v>
      </c>
      <c r="T42" s="229"/>
      <c r="U42" s="229"/>
      <c r="V42" s="230">
        <f t="shared" si="4"/>
        <v>31371.375000000004</v>
      </c>
      <c r="W42" s="178"/>
      <c r="X42" s="204"/>
      <c r="Y42" s="204"/>
      <c r="Z42" s="204"/>
      <c r="AA42" s="149"/>
      <c r="AB42" s="149"/>
    </row>
    <row r="43" spans="1:28" ht="26.25" x14ac:dyDescent="0.25">
      <c r="A43" s="153">
        <f>IF('For Requestors'!A38 = "","",'For Requestors'!A38)</f>
        <v>33</v>
      </c>
      <c r="B43" s="45" t="str">
        <f>IF('For Requestors'!B38="","",'For Requestors'!B38)</f>
        <v>ENVOY OPPORTUNITY FUND QOZB LLC</v>
      </c>
      <c r="C43" s="236" t="str">
        <f>IF('For Requestors'!C38="","",'For Requestors'!C38)</f>
        <v>3117-94-6603.000</v>
      </c>
      <c r="D43" s="179"/>
      <c r="E43" s="148" t="s">
        <v>152</v>
      </c>
      <c r="F43" s="225">
        <f>IF('For Requestors'!L38="","",'For Requestors'!L38)</f>
        <v>335100</v>
      </c>
      <c r="G43" s="226">
        <f>IF('For Requestors'!M38="","",'For Requestors'!M38)</f>
        <v>335100</v>
      </c>
      <c r="H43" s="227">
        <f>IF('For Requestors'!N38="","",'For Requestors'!N38)</f>
        <v>0</v>
      </c>
      <c r="I43" s="211">
        <f>IF('For Requestors'!K38=0,"",'For Requestors'!K38)</f>
        <v>74923.199999999997</v>
      </c>
      <c r="J43" s="46">
        <f>IFERROR('For Requestors'!K38/43560,"")</f>
        <v>1.72</v>
      </c>
      <c r="K43" s="228">
        <f t="shared" si="1"/>
        <v>194825.58139534885</v>
      </c>
      <c r="L43" s="199">
        <f>IF('For Requestors'!D38/43560=0,"",'For Requestors'!D38/43560)</f>
        <v>0.12287100000000001</v>
      </c>
      <c r="M43" s="199">
        <f>IF(AND('For Requestors'!E38=0,'For Requestors'!G38=0,'For Requestors'!A38=""),"",SUM('For Requestors'!E38:'For Requestors'!G38)/43560)</f>
        <v>0</v>
      </c>
      <c r="N43" s="199" t="str">
        <f>IF(AND('For Requestors'!H38=0,'For Requestors'!I38=0),"",SUM('For Requestors'!H38:'For Requestors'!I38)/43560)</f>
        <v/>
      </c>
      <c r="O43" s="229">
        <v>750000</v>
      </c>
      <c r="P43" s="230">
        <f>IF('For Requestors'!C38="","",((SUM('For Requestors'!E38:G38)/43560)*O43)*0.9)</f>
        <v>0</v>
      </c>
      <c r="Q43" s="230">
        <f>IF('For Requestors'!C38="","",((SUM('For Requestors'!H38:I38)/43560)*O43)*0.5)</f>
        <v>0</v>
      </c>
      <c r="R43" s="230">
        <f t="shared" si="2"/>
        <v>92153.25</v>
      </c>
      <c r="S43" s="230">
        <f t="shared" si="3"/>
        <v>0</v>
      </c>
      <c r="T43" s="229"/>
      <c r="U43" s="229"/>
      <c r="V43" s="230">
        <f t="shared" si="4"/>
        <v>92153.25</v>
      </c>
      <c r="W43" s="178"/>
      <c r="X43" s="204"/>
      <c r="Y43" s="204"/>
      <c r="Z43" s="204"/>
      <c r="AA43" s="149"/>
      <c r="AB43" s="149"/>
    </row>
    <row r="44" spans="1:28" ht="26.25" x14ac:dyDescent="0.25">
      <c r="A44" s="153">
        <f>IF('For Requestors'!A39 = "","",'For Requestors'!A39)</f>
        <v>34</v>
      </c>
      <c r="B44" s="45" t="str">
        <f>IF('For Requestors'!B39="","",'For Requestors'!B39)</f>
        <v>GRAMERCY PROPERTIES</v>
      </c>
      <c r="C44" s="236" t="str">
        <f>IF('For Requestors'!C39="","",'For Requestors'!C39)</f>
        <v>3117-94-1453.000</v>
      </c>
      <c r="D44" s="179"/>
      <c r="E44" s="148" t="s">
        <v>152</v>
      </c>
      <c r="F44" s="225">
        <f>IF('For Requestors'!L39="","",'For Requestors'!L39)</f>
        <v>504900</v>
      </c>
      <c r="G44" s="226">
        <f>IF('For Requestors'!M39="","",'For Requestors'!M39)</f>
        <v>107100</v>
      </c>
      <c r="H44" s="227">
        <f>IF('For Requestors'!N39="","",'For Requestors'!N39)</f>
        <v>397800</v>
      </c>
      <c r="I44" s="211">
        <f>IF('For Requestors'!K39=0,"",'For Requestors'!K39)</f>
        <v>46609.200000000004</v>
      </c>
      <c r="J44" s="46">
        <f>IFERROR('For Requestors'!K39/43560,"")</f>
        <v>1.07</v>
      </c>
      <c r="K44" s="228">
        <f t="shared" si="1"/>
        <v>100093.45794392523</v>
      </c>
      <c r="L44" s="199">
        <f>IF('For Requestors'!D39/43560=0,"",'For Requestors'!D39/43560)</f>
        <v>8.3916000000000004E-2</v>
      </c>
      <c r="M44" s="199">
        <f>IF(AND('For Requestors'!E39=0,'For Requestors'!G39=0,'For Requestors'!A39=""),"",SUM('For Requestors'!E39:'For Requestors'!G39)/43560)</f>
        <v>0</v>
      </c>
      <c r="N44" s="199" t="str">
        <f>IF(AND('For Requestors'!H39=0,'For Requestors'!I39=0),"",SUM('For Requestors'!H39:'For Requestors'!I39)/43560)</f>
        <v/>
      </c>
      <c r="O44" s="229">
        <v>800000</v>
      </c>
      <c r="P44" s="230">
        <f>IF('For Requestors'!C39="","",((SUM('For Requestors'!E39:G39)/43560)*O44)*0.9)</f>
        <v>0</v>
      </c>
      <c r="Q44" s="230">
        <f>IF('For Requestors'!C39="","",((SUM('For Requestors'!H39:I39)/43560)*O44)*0.5)</f>
        <v>0</v>
      </c>
      <c r="R44" s="230">
        <f t="shared" si="2"/>
        <v>67132.800000000003</v>
      </c>
      <c r="S44" s="230">
        <f t="shared" si="3"/>
        <v>0</v>
      </c>
      <c r="T44" s="229">
        <v>24000</v>
      </c>
      <c r="U44" s="229"/>
      <c r="V44" s="230">
        <f t="shared" si="4"/>
        <v>91132.800000000003</v>
      </c>
      <c r="W44" s="178" t="s">
        <v>370</v>
      </c>
      <c r="X44" s="204"/>
      <c r="Y44" s="204"/>
      <c r="Z44" s="204"/>
      <c r="AA44" s="149" t="s">
        <v>351</v>
      </c>
      <c r="AB44" s="149" t="s">
        <v>352</v>
      </c>
    </row>
    <row r="45" spans="1:28" ht="26.25" x14ac:dyDescent="0.25">
      <c r="A45" s="153">
        <f>IF('For Requestors'!A40 = "","",'For Requestors'!A40)</f>
        <v>35</v>
      </c>
      <c r="B45" s="45" t="str">
        <f>IF('For Requestors'!B40="","",'For Requestors'!B40)</f>
        <v>CARROLS LLC</v>
      </c>
      <c r="C45" s="236" t="str">
        <f>IF('For Requestors'!C40="","",'For Requestors'!C40)</f>
        <v>3117-94-2470.000</v>
      </c>
      <c r="D45" s="179"/>
      <c r="E45" s="148" t="s">
        <v>152</v>
      </c>
      <c r="F45" s="225">
        <f>IF('For Requestors'!L40="","",'For Requestors'!L40)</f>
        <v>78200</v>
      </c>
      <c r="G45" s="226">
        <f>IF('For Requestors'!M40="","",'For Requestors'!M40)</f>
        <v>78200</v>
      </c>
      <c r="H45" s="227">
        <f>IF('For Requestors'!N40="","",'For Requestors'!N40)</f>
        <v>0</v>
      </c>
      <c r="I45" s="211">
        <f>IF('For Requestors'!K40=0,"",'For Requestors'!K40)</f>
        <v>3920.3999999999996</v>
      </c>
      <c r="J45" s="46">
        <f>IFERROR('For Requestors'!K40/43560,"")</f>
        <v>0.09</v>
      </c>
      <c r="K45" s="228">
        <f t="shared" si="1"/>
        <v>868888.88888888888</v>
      </c>
      <c r="L45" s="199">
        <f>IF('For Requestors'!D40/43560=0,"",'For Requestors'!D40/43560)</f>
        <v>1.3940999999999999E-2</v>
      </c>
      <c r="M45" s="199">
        <f>IF(AND('For Requestors'!E40=0,'For Requestors'!G40=0,'For Requestors'!A40=""),"",SUM('For Requestors'!E40:'For Requestors'!G40)/43560)</f>
        <v>0</v>
      </c>
      <c r="N45" s="199" t="str">
        <f>IF(AND('For Requestors'!H40=0,'For Requestors'!I40=0),"",SUM('For Requestors'!H40:'For Requestors'!I40)/43560)</f>
        <v/>
      </c>
      <c r="O45" s="229">
        <v>900000</v>
      </c>
      <c r="P45" s="230">
        <f>IF('For Requestors'!C40="","",((SUM('For Requestors'!E40:G40)/43560)*O45)*0.9)</f>
        <v>0</v>
      </c>
      <c r="Q45" s="230">
        <f>IF('For Requestors'!C40="","",((SUM('For Requestors'!H40:I40)/43560)*O45)*0.5)</f>
        <v>0</v>
      </c>
      <c r="R45" s="230">
        <f t="shared" si="2"/>
        <v>12546.899999999998</v>
      </c>
      <c r="S45" s="230">
        <f t="shared" si="3"/>
        <v>0</v>
      </c>
      <c r="T45" s="229"/>
      <c r="U45" s="229"/>
      <c r="V45" s="230">
        <f t="shared" si="4"/>
        <v>12546.899999999998</v>
      </c>
      <c r="W45" s="178"/>
      <c r="X45" s="204"/>
      <c r="Y45" s="204"/>
      <c r="Z45" s="204"/>
      <c r="AA45" s="149"/>
      <c r="AB45" s="149"/>
    </row>
    <row r="46" spans="1:28" ht="26.25" x14ac:dyDescent="0.25">
      <c r="A46" s="153">
        <f>IF('For Requestors'!A41 = "","",'For Requestors'!A41)</f>
        <v>36</v>
      </c>
      <c r="B46" s="45" t="str">
        <f>IF('For Requestors'!B41="","",'For Requestors'!B41)</f>
        <v>FISHER HOLDINGS LLC ETAL</v>
      </c>
      <c r="C46" s="236" t="str">
        <f>IF('For Requestors'!C41="","",'For Requestors'!C41)</f>
        <v>3117-94-3432.000</v>
      </c>
      <c r="D46" s="179"/>
      <c r="E46" s="148" t="s">
        <v>152</v>
      </c>
      <c r="F46" s="225">
        <f>IF('For Requestors'!L41="","",'For Requestors'!L41)</f>
        <v>259600</v>
      </c>
      <c r="G46" s="226">
        <f>IF('For Requestors'!M41="","",'For Requestors'!M41)</f>
        <v>100200</v>
      </c>
      <c r="H46" s="227">
        <f>IF('For Requestors'!N41="","",'For Requestors'!N41)</f>
        <v>159400</v>
      </c>
      <c r="I46" s="211">
        <f>IF('For Requestors'!K41=0,"",'For Requestors'!K41)</f>
        <v>12196.800000000001</v>
      </c>
      <c r="J46" s="46">
        <f>IFERROR('For Requestors'!K41/43560,"")</f>
        <v>0.28000000000000003</v>
      </c>
      <c r="K46" s="228">
        <f t="shared" si="1"/>
        <v>357857.14285714284</v>
      </c>
      <c r="L46" s="199">
        <f>IF('For Requestors'!D41/43560=0,"",'For Requestors'!D41/43560)</f>
        <v>4.0926999999999998E-2</v>
      </c>
      <c r="M46" s="199">
        <f>IF(AND('For Requestors'!E41=0,'For Requestors'!G41=0,'For Requestors'!A41=""),"",SUM('For Requestors'!E41:'For Requestors'!G41)/43560)</f>
        <v>0</v>
      </c>
      <c r="N46" s="199" t="str">
        <f>IF(AND('For Requestors'!H41=0,'For Requestors'!I41=0),"",SUM('For Requestors'!H41:'For Requestors'!I41)/43560)</f>
        <v/>
      </c>
      <c r="O46" s="229">
        <v>800000</v>
      </c>
      <c r="P46" s="230">
        <f>IF('For Requestors'!C41="","",((SUM('For Requestors'!E41:G41)/43560)*O46)*0.9)</f>
        <v>0</v>
      </c>
      <c r="Q46" s="230">
        <f>IF('For Requestors'!C41="","",((SUM('For Requestors'!H41:I41)/43560)*O46)*0.5)</f>
        <v>0</v>
      </c>
      <c r="R46" s="230">
        <f t="shared" si="2"/>
        <v>32741.599999999999</v>
      </c>
      <c r="S46" s="230">
        <f t="shared" si="3"/>
        <v>0</v>
      </c>
      <c r="T46" s="229">
        <v>3500</v>
      </c>
      <c r="U46" s="229"/>
      <c r="V46" s="230">
        <f t="shared" si="4"/>
        <v>36241.599999999999</v>
      </c>
      <c r="W46" s="178" t="s">
        <v>353</v>
      </c>
      <c r="X46" s="204"/>
      <c r="Y46" s="204"/>
      <c r="Z46" s="204"/>
      <c r="AA46" s="149"/>
      <c r="AB46" s="149"/>
    </row>
    <row r="47" spans="1:28" ht="26.25" x14ac:dyDescent="0.25">
      <c r="A47" s="153">
        <f>IF('For Requestors'!A42 = "","",'For Requestors'!A42)</f>
        <v>37</v>
      </c>
      <c r="B47" s="45" t="str">
        <f>IF('For Requestors'!B42="","",'For Requestors'!B42)</f>
        <v>WILLS LARRY</v>
      </c>
      <c r="C47" s="236" t="str">
        <f>IF('For Requestors'!C42="","",'For Requestors'!C42)</f>
        <v>3117-94-5469.000</v>
      </c>
      <c r="D47" s="179"/>
      <c r="E47" s="148" t="s">
        <v>152</v>
      </c>
      <c r="F47" s="225">
        <f>IF('For Requestors'!L42="","",'For Requestors'!L42)</f>
        <v>79000</v>
      </c>
      <c r="G47" s="226">
        <f>IF('For Requestors'!M42="","",'For Requestors'!M42)</f>
        <v>79000</v>
      </c>
      <c r="H47" s="227">
        <f>IF('For Requestors'!N42="","",'For Requestors'!N42)</f>
        <v>0</v>
      </c>
      <c r="I47" s="211">
        <f>IF('For Requestors'!K42=0,"",'For Requestors'!K42)</f>
        <v>4356</v>
      </c>
      <c r="J47" s="46">
        <f>IFERROR('For Requestors'!K42/43560,"")</f>
        <v>0.1</v>
      </c>
      <c r="K47" s="228">
        <f t="shared" si="1"/>
        <v>790000</v>
      </c>
      <c r="L47" s="199">
        <f>IF('For Requestors'!D42/43560=0,"",'For Requestors'!D42/43560)</f>
        <v>1.0017E-2</v>
      </c>
      <c r="M47" s="199">
        <f>IF(AND('For Requestors'!E42=0,'For Requestors'!G42=0,'For Requestors'!A42=""),"",SUM('For Requestors'!E42:'For Requestors'!G42)/43560)</f>
        <v>0</v>
      </c>
      <c r="N47" s="199" t="str">
        <f>IF(AND('For Requestors'!H42=0,'For Requestors'!I42=0),"",SUM('For Requestors'!H42:'For Requestors'!I42)/43560)</f>
        <v/>
      </c>
      <c r="O47" s="229">
        <v>950000</v>
      </c>
      <c r="P47" s="230">
        <f>IF('For Requestors'!C42="","",((SUM('For Requestors'!E42:G42)/43560)*O47)*0.9)</f>
        <v>0</v>
      </c>
      <c r="Q47" s="230">
        <f>IF('For Requestors'!C42="","",((SUM('For Requestors'!H42:I42)/43560)*O47)*0.5)</f>
        <v>0</v>
      </c>
      <c r="R47" s="230">
        <f t="shared" si="2"/>
        <v>9516.15</v>
      </c>
      <c r="S47" s="230">
        <f t="shared" si="3"/>
        <v>0</v>
      </c>
      <c r="T47" s="229"/>
      <c r="U47" s="229"/>
      <c r="V47" s="230">
        <f t="shared" si="4"/>
        <v>9516.15</v>
      </c>
      <c r="W47" s="178"/>
      <c r="X47" s="204"/>
      <c r="Y47" s="204"/>
      <c r="Z47" s="204"/>
      <c r="AA47" s="149"/>
      <c r="AB47" s="149"/>
    </row>
    <row r="48" spans="1:28" ht="26.25" x14ac:dyDescent="0.25">
      <c r="A48" s="153">
        <f>IF('For Requestors'!A43 = "","",'For Requestors'!A43)</f>
        <v>38</v>
      </c>
      <c r="B48" s="45" t="str">
        <f>IF('For Requestors'!B43="","",'For Requestors'!B43)</f>
        <v>COASTAL RENTALS OF CHARLESTON LLC</v>
      </c>
      <c r="C48" s="236" t="str">
        <f>IF('For Requestors'!C43="","",'For Requestors'!C43)</f>
        <v>3117-94-5488.000</v>
      </c>
      <c r="D48" s="179"/>
      <c r="E48" s="148" t="s">
        <v>152</v>
      </c>
      <c r="F48" s="225">
        <f>IF('For Requestors'!L43="","",'For Requestors'!L43)</f>
        <v>54500</v>
      </c>
      <c r="G48" s="226">
        <f>IF('For Requestors'!M43="","",'For Requestors'!M43)</f>
        <v>54500</v>
      </c>
      <c r="H48" s="227">
        <f>IF('For Requestors'!N43="","",'For Requestors'!N43)</f>
        <v>0</v>
      </c>
      <c r="I48" s="211">
        <f>IF('For Requestors'!K43=0,"",'For Requestors'!K43)</f>
        <v>3920.3999999999996</v>
      </c>
      <c r="J48" s="46">
        <f>IFERROR('For Requestors'!K43/43560,"")</f>
        <v>0.09</v>
      </c>
      <c r="K48" s="228">
        <f t="shared" si="1"/>
        <v>605555.55555555562</v>
      </c>
      <c r="L48" s="199">
        <f>IF('For Requestors'!D43/43560=0,"",'For Requestors'!D43/43560)</f>
        <v>9.6450000000000008E-3</v>
      </c>
      <c r="M48" s="199">
        <f>IF(AND('For Requestors'!E43=0,'For Requestors'!G43=0,'For Requestors'!A43=""),"",SUM('For Requestors'!E43:'For Requestors'!G43)/43560)</f>
        <v>0</v>
      </c>
      <c r="N48" s="199" t="str">
        <f>IF(AND('For Requestors'!H43=0,'For Requestors'!I43=0),"",SUM('For Requestors'!H43:'For Requestors'!I43)/43560)</f>
        <v/>
      </c>
      <c r="O48" s="229">
        <v>950000</v>
      </c>
      <c r="P48" s="230">
        <f>IF('For Requestors'!C43="","",((SUM('For Requestors'!E43:G43)/43560)*O48)*0.9)</f>
        <v>0</v>
      </c>
      <c r="Q48" s="230">
        <f>IF('For Requestors'!C43="","",((SUM('For Requestors'!H43:I43)/43560)*O48)*0.5)</f>
        <v>0</v>
      </c>
      <c r="R48" s="230">
        <f t="shared" si="2"/>
        <v>9162.75</v>
      </c>
      <c r="S48" s="230">
        <f t="shared" si="3"/>
        <v>0</v>
      </c>
      <c r="T48" s="229"/>
      <c r="U48" s="229"/>
      <c r="V48" s="230">
        <f t="shared" si="4"/>
        <v>9162.75</v>
      </c>
      <c r="W48" s="178"/>
      <c r="X48" s="204"/>
      <c r="Y48" s="204"/>
      <c r="Z48" s="204"/>
      <c r="AA48" s="149"/>
      <c r="AB48" s="149"/>
    </row>
    <row r="49" spans="1:28" ht="26.25" x14ac:dyDescent="0.25">
      <c r="A49" s="153">
        <f>IF('For Requestors'!A44 = "","",'For Requestors'!A44)</f>
        <v>39</v>
      </c>
      <c r="B49" s="45" t="str">
        <f>IF('For Requestors'!B44="","",'For Requestors'!B44)</f>
        <v>WILLS LARRY</v>
      </c>
      <c r="C49" s="236" t="str">
        <f>IF('For Requestors'!C44="","",'For Requestors'!C44)</f>
        <v>3117-94-6463.000</v>
      </c>
      <c r="D49" s="179"/>
      <c r="E49" s="148" t="s">
        <v>152</v>
      </c>
      <c r="F49" s="225">
        <f>IF('For Requestors'!L44="","",'For Requestors'!L44)</f>
        <v>102300</v>
      </c>
      <c r="G49" s="226">
        <f>IF('For Requestors'!M44="","",'For Requestors'!M44)</f>
        <v>74500</v>
      </c>
      <c r="H49" s="227">
        <f>IF('For Requestors'!N44="","",'For Requestors'!N44)</f>
        <v>27800</v>
      </c>
      <c r="I49" s="211">
        <f>IF('For Requestors'!K44=0,"",'For Requestors'!K44)</f>
        <v>3049.2000000000003</v>
      </c>
      <c r="J49" s="46">
        <f>IFERROR('For Requestors'!K44/43560,"")</f>
        <v>7.0000000000000007E-2</v>
      </c>
      <c r="K49" s="228">
        <f t="shared" si="1"/>
        <v>1064285.7142857141</v>
      </c>
      <c r="L49" s="199">
        <f>IF('For Requestors'!D44/43560=0,"",'For Requestors'!D44/43560)</f>
        <v>1.9969000000000001E-2</v>
      </c>
      <c r="M49" s="199">
        <f>IF(AND('For Requestors'!E44=0,'For Requestors'!G44=0,'For Requestors'!A44=""),"",SUM('For Requestors'!E44:'For Requestors'!G44)/43560)</f>
        <v>0</v>
      </c>
      <c r="N49" s="199" t="str">
        <f>IF(AND('For Requestors'!H44=0,'For Requestors'!I44=0),"",SUM('For Requestors'!H44:'For Requestors'!I44)/43560)</f>
        <v/>
      </c>
      <c r="O49" s="229">
        <v>950000</v>
      </c>
      <c r="P49" s="230">
        <f>IF('For Requestors'!C44="","",((SUM('For Requestors'!E44:G44)/43560)*O49)*0.9)</f>
        <v>0</v>
      </c>
      <c r="Q49" s="230">
        <f>IF('For Requestors'!C44="","",((SUM('For Requestors'!H44:I44)/43560)*O49)*0.5)</f>
        <v>0</v>
      </c>
      <c r="R49" s="230">
        <f t="shared" si="2"/>
        <v>18970.55</v>
      </c>
      <c r="S49" s="230">
        <f t="shared" si="3"/>
        <v>0</v>
      </c>
      <c r="T49" s="229"/>
      <c r="U49" s="229">
        <v>40000</v>
      </c>
      <c r="V49" s="230">
        <f t="shared" si="4"/>
        <v>58970.55</v>
      </c>
      <c r="W49" s="178" t="s">
        <v>354</v>
      </c>
      <c r="X49" s="204"/>
      <c r="Y49" s="204"/>
      <c r="Z49" s="204"/>
      <c r="AA49" s="149"/>
      <c r="AB49" s="149"/>
    </row>
    <row r="50" spans="1:28" ht="26.25" x14ac:dyDescent="0.25">
      <c r="A50" s="153">
        <f>IF('For Requestors'!A45 = "","",'For Requestors'!A45)</f>
        <v>40</v>
      </c>
      <c r="B50" s="45" t="str">
        <f>IF('For Requestors'!B45="","",'For Requestors'!B45)</f>
        <v>WILLS LARRY</v>
      </c>
      <c r="C50" s="236" t="str">
        <f>IF('For Requestors'!C45="","",'For Requestors'!C45)</f>
        <v>3117-94-7424.000</v>
      </c>
      <c r="D50" s="179"/>
      <c r="E50" s="148" t="s">
        <v>152</v>
      </c>
      <c r="F50" s="225">
        <f>IF('For Requestors'!L45="","",'For Requestors'!L45)</f>
        <v>83900</v>
      </c>
      <c r="G50" s="226">
        <f>IF('For Requestors'!M45="","",'For Requestors'!M45)</f>
        <v>83500</v>
      </c>
      <c r="H50" s="227">
        <f>IF('For Requestors'!N45="","",'For Requestors'!N45)</f>
        <v>400</v>
      </c>
      <c r="I50" s="211">
        <f>IF('For Requestors'!K45=0,"",'For Requestors'!K45)</f>
        <v>5227.2</v>
      </c>
      <c r="J50" s="46">
        <f>IFERROR('For Requestors'!K45/43560,"")</f>
        <v>0.12</v>
      </c>
      <c r="K50" s="228">
        <f t="shared" si="1"/>
        <v>695833.33333333337</v>
      </c>
      <c r="L50" s="199">
        <f>IF('For Requestors'!D45/43560=0,"",'For Requestors'!D45/43560)</f>
        <v>3.4311000000000001E-2</v>
      </c>
      <c r="M50" s="199">
        <f>IF(AND('For Requestors'!E45=0,'For Requestors'!G45=0,'For Requestors'!A45=""),"",SUM('For Requestors'!E45:'For Requestors'!G45)/43560)</f>
        <v>0</v>
      </c>
      <c r="N50" s="199" t="str">
        <f>IF(AND('For Requestors'!H45=0,'For Requestors'!I45=0),"",SUM('For Requestors'!H45:'For Requestors'!I45)/43560)</f>
        <v/>
      </c>
      <c r="O50" s="229">
        <v>850000</v>
      </c>
      <c r="P50" s="230">
        <f>IF('For Requestors'!C45="","",((SUM('For Requestors'!E45:G45)/43560)*O50)*0.9)</f>
        <v>0</v>
      </c>
      <c r="Q50" s="230">
        <f>IF('For Requestors'!C45="","",((SUM('For Requestors'!H45:I45)/43560)*O50)*0.5)</f>
        <v>0</v>
      </c>
      <c r="R50" s="230">
        <f t="shared" si="2"/>
        <v>29164.350000000002</v>
      </c>
      <c r="S50" s="230">
        <f t="shared" si="3"/>
        <v>0</v>
      </c>
      <c r="T50" s="229"/>
      <c r="U50" s="229"/>
      <c r="V50" s="230">
        <f t="shared" si="4"/>
        <v>29164.350000000002</v>
      </c>
      <c r="W50" s="178"/>
      <c r="X50" s="204"/>
      <c r="Y50" s="204"/>
      <c r="Z50" s="204"/>
      <c r="AA50" s="149"/>
      <c r="AB50" s="149"/>
    </row>
    <row r="51" spans="1:28" ht="26.25" x14ac:dyDescent="0.25">
      <c r="A51" s="153">
        <f>IF('For Requestors'!A46 = "","",'For Requestors'!A46)</f>
        <v>41</v>
      </c>
      <c r="B51" s="45" t="str">
        <f>IF('For Requestors'!B46="","",'For Requestors'!B46)</f>
        <v>RILP NC2 LP</v>
      </c>
      <c r="C51" s="236" t="str">
        <f>IF('For Requestors'!C46="","",'For Requestors'!C46)</f>
        <v>3117-94-1188.000</v>
      </c>
      <c r="D51" s="179"/>
      <c r="E51" s="148" t="s">
        <v>152</v>
      </c>
      <c r="F51" s="225">
        <f>IF('For Requestors'!L46="","",'For Requestors'!L46)</f>
        <v>300500</v>
      </c>
      <c r="G51" s="226">
        <f>IF('For Requestors'!M46="","",'For Requestors'!M46)</f>
        <v>88800</v>
      </c>
      <c r="H51" s="227">
        <f>IF('For Requestors'!N46="","",'For Requestors'!N46)</f>
        <v>211700</v>
      </c>
      <c r="I51" s="211">
        <f>IF('For Requestors'!K46=0,"",'For Requestors'!K46)</f>
        <v>30056.399999999998</v>
      </c>
      <c r="J51" s="46">
        <f>IFERROR('For Requestors'!K46/43560,"")</f>
        <v>0.69</v>
      </c>
      <c r="K51" s="228">
        <f t="shared" si="1"/>
        <v>128695.65217391305</v>
      </c>
      <c r="L51" s="199">
        <f>IF('For Requestors'!D46/43560=0,"",'For Requestors'!D46/43560)</f>
        <v>2.1083000000000001E-2</v>
      </c>
      <c r="M51" s="199">
        <f>IF(AND('For Requestors'!E46=0,'For Requestors'!G46=0,'For Requestors'!A46=""),"",SUM('For Requestors'!E46:'For Requestors'!G46)/43560)</f>
        <v>0</v>
      </c>
      <c r="N51" s="199" t="str">
        <f>IF(AND('For Requestors'!H46=0,'For Requestors'!I46=0),"",SUM('For Requestors'!H46:'For Requestors'!I46)/43560)</f>
        <v/>
      </c>
      <c r="O51" s="229">
        <v>900000</v>
      </c>
      <c r="P51" s="230">
        <f>IF('For Requestors'!C46="","",((SUM('For Requestors'!E46:G46)/43560)*O51)*0.9)</f>
        <v>0</v>
      </c>
      <c r="Q51" s="230">
        <f>IF('For Requestors'!C46="","",((SUM('For Requestors'!H46:I46)/43560)*O51)*0.5)</f>
        <v>0</v>
      </c>
      <c r="R51" s="230">
        <f t="shared" si="2"/>
        <v>18974.7</v>
      </c>
      <c r="S51" s="230">
        <f t="shared" si="3"/>
        <v>0</v>
      </c>
      <c r="T51" s="229">
        <v>5000</v>
      </c>
      <c r="U51" s="229"/>
      <c r="V51" s="230">
        <f t="shared" si="4"/>
        <v>23974.7</v>
      </c>
      <c r="W51" s="178"/>
      <c r="X51" s="204"/>
      <c r="Y51" s="204"/>
      <c r="Z51" s="204"/>
      <c r="AA51" s="149"/>
      <c r="AB51" s="149"/>
    </row>
    <row r="52" spans="1:28" ht="26.25" x14ac:dyDescent="0.25">
      <c r="A52" s="153">
        <f>IF('For Requestors'!A47 = "","",'For Requestors'!A47)</f>
        <v>42</v>
      </c>
      <c r="B52" s="45" t="str">
        <f>IF('For Requestors'!B47="","",'For Requestors'!B47)</f>
        <v>NAEGELE OUTDOOR ADV INC</v>
      </c>
      <c r="C52" s="236" t="str">
        <f>IF('For Requestors'!C47="","",'For Requestors'!C47)</f>
        <v>3117-94-2290.000</v>
      </c>
      <c r="D52" s="179"/>
      <c r="E52" s="148" t="s">
        <v>152</v>
      </c>
      <c r="F52" s="225">
        <f>IF('For Requestors'!L47="","",'For Requestors'!L47)</f>
        <v>77100</v>
      </c>
      <c r="G52" s="226">
        <f>IF('For Requestors'!M47="","",'For Requestors'!M47)</f>
        <v>77100</v>
      </c>
      <c r="H52" s="227">
        <f>IF('For Requestors'!N47="","",'For Requestors'!N47)</f>
        <v>0</v>
      </c>
      <c r="I52" s="211">
        <f>IF('For Requestors'!K47=0,"",'For Requestors'!K47)</f>
        <v>3920.3999999999996</v>
      </c>
      <c r="J52" s="46">
        <f>IFERROR('For Requestors'!K47/43560,"")</f>
        <v>0.09</v>
      </c>
      <c r="K52" s="228">
        <f t="shared" si="1"/>
        <v>856666.66666666674</v>
      </c>
      <c r="L52" s="199">
        <f>IF('For Requestors'!D47/43560=0,"",'For Requestors'!D47/43560)</f>
        <v>3.0109999999999998E-3</v>
      </c>
      <c r="M52" s="199">
        <f>IF(AND('For Requestors'!E47=0,'For Requestors'!G47=0,'For Requestors'!A47=""),"",SUM('For Requestors'!E47:'For Requestors'!G47)/43560)</f>
        <v>0</v>
      </c>
      <c r="N52" s="199" t="str">
        <f>IF(AND('For Requestors'!H47=0,'For Requestors'!I47=0),"",SUM('For Requestors'!H47:'For Requestors'!I47)/43560)</f>
        <v/>
      </c>
      <c r="O52" s="229">
        <v>750000</v>
      </c>
      <c r="P52" s="230">
        <f>IF('For Requestors'!C47="","",((SUM('For Requestors'!E47:G47)/43560)*O52)*0.9)</f>
        <v>0</v>
      </c>
      <c r="Q52" s="230">
        <f>IF('For Requestors'!C47="","",((SUM('For Requestors'!H47:I47)/43560)*O52)*0.5)</f>
        <v>0</v>
      </c>
      <c r="R52" s="230">
        <f t="shared" si="2"/>
        <v>2258.25</v>
      </c>
      <c r="S52" s="230">
        <f t="shared" si="3"/>
        <v>0</v>
      </c>
      <c r="T52" s="229"/>
      <c r="U52" s="229"/>
      <c r="V52" s="230">
        <f t="shared" si="4"/>
        <v>2258.25</v>
      </c>
      <c r="W52" s="178"/>
      <c r="X52" s="204"/>
      <c r="Y52" s="204"/>
      <c r="Z52" s="204"/>
      <c r="AA52" s="149"/>
      <c r="AB52" s="149"/>
    </row>
    <row r="53" spans="1:28" ht="26.25" x14ac:dyDescent="0.25">
      <c r="A53" s="153">
        <f>IF('For Requestors'!A48 = "","",'For Requestors'!A48)</f>
        <v>43</v>
      </c>
      <c r="B53" s="45" t="str">
        <f>IF('For Requestors'!B48="","",'For Requestors'!B48)</f>
        <v>MCCLAIN CYNTHIA ANN ETAL</v>
      </c>
      <c r="C53" s="236" t="str">
        <f>IF('For Requestors'!C48="","",'For Requestors'!C48)</f>
        <v>3117-94-3220.000</v>
      </c>
      <c r="D53" s="179"/>
      <c r="E53" s="148"/>
      <c r="F53" s="225">
        <f>IF('For Requestors'!L48="","",'For Requestors'!L48)</f>
        <v>78100</v>
      </c>
      <c r="G53" s="226">
        <f>IF('For Requestors'!M48="","",'For Requestors'!M48)</f>
        <v>78100</v>
      </c>
      <c r="H53" s="227">
        <f>IF('For Requestors'!N48="","",'For Requestors'!N48)</f>
        <v>0</v>
      </c>
      <c r="I53" s="211">
        <f>IF('For Requestors'!K48=0,"",'For Requestors'!K48)</f>
        <v>3920.3999999999996</v>
      </c>
      <c r="J53" s="46">
        <f>IFERROR('For Requestors'!K48/43560,"")</f>
        <v>0.09</v>
      </c>
      <c r="K53" s="228">
        <f t="shared" si="1"/>
        <v>867777.77777777775</v>
      </c>
      <c r="L53" s="199">
        <f>IF('For Requestors'!D48/43560=0,"",'For Requestors'!D48/43560)</f>
        <v>2.7339999999999999E-3</v>
      </c>
      <c r="M53" s="199">
        <f>IF(AND('For Requestors'!E48=0,'For Requestors'!G48=0,'For Requestors'!A48=""),"",SUM('For Requestors'!E48:'For Requestors'!G48)/43560)</f>
        <v>0</v>
      </c>
      <c r="N53" s="199" t="str">
        <f>IF(AND('For Requestors'!H48=0,'For Requestors'!I48=0),"",SUM('For Requestors'!H48:'For Requestors'!I48)/43560)</f>
        <v/>
      </c>
      <c r="O53" s="229">
        <v>750000</v>
      </c>
      <c r="P53" s="230">
        <f>IF('For Requestors'!C48="","",((SUM('For Requestors'!E48:G48)/43560)*O53)*0.9)</f>
        <v>0</v>
      </c>
      <c r="Q53" s="230">
        <f>IF('For Requestors'!C48="","",((SUM('For Requestors'!H48:I48)/43560)*O53)*0.5)</f>
        <v>0</v>
      </c>
      <c r="R53" s="230">
        <f t="shared" si="2"/>
        <v>2050.5</v>
      </c>
      <c r="S53" s="230">
        <f t="shared" si="3"/>
        <v>0</v>
      </c>
      <c r="T53" s="229"/>
      <c r="U53" s="229"/>
      <c r="V53" s="230">
        <f t="shared" si="4"/>
        <v>2050.5</v>
      </c>
      <c r="W53" s="178"/>
      <c r="X53" s="204"/>
      <c r="Y53" s="204"/>
      <c r="Z53" s="204"/>
      <c r="AA53" s="149"/>
      <c r="AB53" s="149"/>
    </row>
    <row r="54" spans="1:28" ht="26.25" x14ac:dyDescent="0.25">
      <c r="A54" s="153">
        <f>IF('For Requestors'!A49 = "","",'For Requestors'!A49)</f>
        <v>44</v>
      </c>
      <c r="B54" s="45" t="str">
        <f>IF('For Requestors'!B49="","",'For Requestors'!B49)</f>
        <v>BRYANT CHARLES G SR JOHANNA D</v>
      </c>
      <c r="C54" s="236" t="str">
        <f>IF('For Requestors'!C49="","",'For Requestors'!C49)</f>
        <v>3117-94-3256.000</v>
      </c>
      <c r="D54" s="179"/>
      <c r="E54" s="148"/>
      <c r="F54" s="225">
        <f>IF('For Requestors'!L49="","",'For Requestors'!L49)</f>
        <v>17900</v>
      </c>
      <c r="G54" s="226">
        <f>IF('For Requestors'!M49="","",'For Requestors'!M49)</f>
        <v>17900</v>
      </c>
      <c r="H54" s="227">
        <f>IF('For Requestors'!N49="","",'For Requestors'!N49)</f>
        <v>0</v>
      </c>
      <c r="I54" s="211">
        <f>IF('For Requestors'!K49=0,"",'For Requestors'!K49)</f>
        <v>1742.4</v>
      </c>
      <c r="J54" s="46">
        <f>IFERROR('For Requestors'!K49/43560,"")</f>
        <v>0.04</v>
      </c>
      <c r="K54" s="228">
        <f t="shared" si="1"/>
        <v>447500</v>
      </c>
      <c r="L54" s="199">
        <f>IF('For Requestors'!D49/43560=0,"",'For Requestors'!D49/43560)</f>
        <v>2.5669999999999998E-3</v>
      </c>
      <c r="M54" s="199">
        <f>IF(AND('For Requestors'!E49=0,'For Requestors'!G49=0,'For Requestors'!A49=""),"",SUM('For Requestors'!E49:'For Requestors'!G49)/43560)</f>
        <v>0</v>
      </c>
      <c r="N54" s="199" t="str">
        <f>IF(AND('For Requestors'!H49=0,'For Requestors'!I49=0),"",SUM('For Requestors'!H49:'For Requestors'!I49)/43560)</f>
        <v/>
      </c>
      <c r="O54" s="229">
        <v>750000</v>
      </c>
      <c r="P54" s="230">
        <f>IF('For Requestors'!C49="","",((SUM('For Requestors'!E49:G49)/43560)*O54)*0.9)</f>
        <v>0</v>
      </c>
      <c r="Q54" s="230">
        <f>IF('For Requestors'!C49="","",((SUM('For Requestors'!H49:I49)/43560)*O54)*0.5)</f>
        <v>0</v>
      </c>
      <c r="R54" s="230">
        <f t="shared" si="2"/>
        <v>1925.2499999999998</v>
      </c>
      <c r="S54" s="230">
        <f t="shared" si="3"/>
        <v>0</v>
      </c>
      <c r="T54" s="229"/>
      <c r="U54" s="229"/>
      <c r="V54" s="230">
        <f t="shared" si="4"/>
        <v>1925.2499999999998</v>
      </c>
      <c r="W54" s="178"/>
      <c r="X54" s="204"/>
      <c r="Y54" s="204"/>
      <c r="Z54" s="204"/>
      <c r="AA54" s="149"/>
      <c r="AB54" s="149"/>
    </row>
    <row r="55" spans="1:28" ht="26.25" x14ac:dyDescent="0.25">
      <c r="A55" s="153">
        <f>IF('For Requestors'!A50 = "","",'For Requestors'!A50)</f>
        <v>45</v>
      </c>
      <c r="B55" s="45" t="str">
        <f>IF('For Requestors'!B50="","",'For Requestors'!B50)</f>
        <v>BRYANT CHARLES G SR JOHANNA D</v>
      </c>
      <c r="C55" s="236" t="str">
        <f>IF('For Requestors'!C50="","",'For Requestors'!C50)</f>
        <v>3117-94-3287.000</v>
      </c>
      <c r="D55" s="179"/>
      <c r="E55" s="148"/>
      <c r="F55" s="225">
        <f>IF('For Requestors'!L50="","",'For Requestors'!L50)</f>
        <v>161300</v>
      </c>
      <c r="G55" s="226">
        <f>IF('For Requestors'!M50="","",'For Requestors'!M50)</f>
        <v>69300</v>
      </c>
      <c r="H55" s="227">
        <f>IF('For Requestors'!N50="","",'For Requestors'!N50)</f>
        <v>92000</v>
      </c>
      <c r="I55" s="211">
        <f>IF('For Requestors'!K50=0,"",'For Requestors'!K50)</f>
        <v>871.2</v>
      </c>
      <c r="J55" s="46">
        <f>IFERROR('For Requestors'!K50/43560,"")</f>
        <v>0.02</v>
      </c>
      <c r="K55" s="228">
        <f t="shared" si="1"/>
        <v>3465000</v>
      </c>
      <c r="L55" s="199">
        <f>IF('For Requestors'!D50/43560=0,"",'For Requestors'!D50/43560)</f>
        <v>2.1029999999999998E-3</v>
      </c>
      <c r="M55" s="199">
        <f>IF(AND('For Requestors'!E50=0,'For Requestors'!G50=0,'For Requestors'!A50=""),"",SUM('For Requestors'!E50:'For Requestors'!G50)/43560)</f>
        <v>0</v>
      </c>
      <c r="N55" s="199" t="str">
        <f>IF(AND('For Requestors'!H50=0,'For Requestors'!I50=0),"",SUM('For Requestors'!H50:'For Requestors'!I50)/43560)</f>
        <v/>
      </c>
      <c r="O55" s="229">
        <v>750000</v>
      </c>
      <c r="P55" s="230">
        <f>IF('For Requestors'!C50="","",((SUM('For Requestors'!E50:G50)/43560)*O55)*0.9)</f>
        <v>0</v>
      </c>
      <c r="Q55" s="230">
        <f>IF('For Requestors'!C50="","",((SUM('For Requestors'!H50:I50)/43560)*O55)*0.5)</f>
        <v>0</v>
      </c>
      <c r="R55" s="230">
        <f t="shared" si="2"/>
        <v>1577.2499999999998</v>
      </c>
      <c r="S55" s="230">
        <f t="shared" si="3"/>
        <v>0</v>
      </c>
      <c r="T55" s="229"/>
      <c r="U55" s="229"/>
      <c r="V55" s="230">
        <f t="shared" si="4"/>
        <v>1577.2499999999998</v>
      </c>
      <c r="W55" s="178"/>
      <c r="X55" s="204"/>
      <c r="Y55" s="204"/>
      <c r="Z55" s="204"/>
      <c r="AA55" s="149"/>
      <c r="AB55" s="149"/>
    </row>
    <row r="56" spans="1:28" x14ac:dyDescent="0.25">
      <c r="A56" s="153" t="str">
        <f>IF('For Requestors'!A51 = "","",'For Requestors'!A51)</f>
        <v/>
      </c>
      <c r="B56" s="45" t="str">
        <f>IF('For Requestors'!B51="","",'For Requestors'!B51)</f>
        <v/>
      </c>
      <c r="C56" s="236" t="str">
        <f>IF('For Requestors'!C51="","",'For Requestors'!C51)</f>
        <v/>
      </c>
      <c r="D56" s="179"/>
      <c r="E56" s="148"/>
      <c r="F56" s="225" t="str">
        <f>IF('For Requestors'!L51="","",'For Requestors'!L51)</f>
        <v/>
      </c>
      <c r="G56" s="226" t="str">
        <f>IF('For Requestors'!M51="","",'For Requestors'!M51)</f>
        <v/>
      </c>
      <c r="H56" s="227" t="str">
        <f>IF('For Requestors'!N51="","",'For Requestors'!N51)</f>
        <v/>
      </c>
      <c r="I56" s="211" t="str">
        <f>IF('For Requestors'!K51=0,"",'For Requestors'!K51)</f>
        <v/>
      </c>
      <c r="J56" s="46" t="str">
        <f>IFERROR('For Requestors'!K51/43560,"")</f>
        <v/>
      </c>
      <c r="K56" s="228" t="str">
        <f t="shared" si="1"/>
        <v/>
      </c>
      <c r="L56" s="199" t="str">
        <f>IF('For Requestors'!D51/43560=0,"",'For Requestors'!D51/43560)</f>
        <v/>
      </c>
      <c r="M56" s="199" t="str">
        <f>IF(AND('For Requestors'!E51=0,'For Requestors'!G51=0,'For Requestors'!A51=""),"",SUM('For Requestors'!E51:'For Requestors'!G51)/43560)</f>
        <v/>
      </c>
      <c r="N56" s="199" t="str">
        <f>IF(AND('For Requestors'!H51=0,'For Requestors'!I51=0),"",SUM('For Requestors'!H51:'For Requestors'!I51)/43560)</f>
        <v/>
      </c>
      <c r="O56" s="229"/>
      <c r="P56" s="230" t="str">
        <f>IF('For Requestors'!C51="","",((SUM('For Requestors'!E51:G51)/43560)*O56)*0.9)</f>
        <v/>
      </c>
      <c r="Q56" s="230" t="str">
        <f>IF('For Requestors'!C51="","",((SUM('For Requestors'!H51:I51)/43560)*O56)*0.5)</f>
        <v/>
      </c>
      <c r="R56" s="230" t="str">
        <f t="shared" si="2"/>
        <v/>
      </c>
      <c r="S56" s="230" t="str">
        <f t="shared" si="3"/>
        <v/>
      </c>
      <c r="T56" s="229"/>
      <c r="U56" s="229"/>
      <c r="V56" s="230" t="str">
        <f t="shared" si="4"/>
        <v/>
      </c>
      <c r="W56" s="178"/>
      <c r="X56" s="204"/>
      <c r="Y56" s="204"/>
      <c r="Z56" s="204"/>
      <c r="AA56" s="149"/>
      <c r="AB56" s="149"/>
    </row>
    <row r="57" spans="1:28" x14ac:dyDescent="0.25">
      <c r="A57" s="153" t="str">
        <f>IF('For Requestors'!A52 = "","",'For Requestors'!A52)</f>
        <v/>
      </c>
      <c r="B57" s="45" t="str">
        <f>IF('For Requestors'!B52="","",'For Requestors'!B52)</f>
        <v/>
      </c>
      <c r="C57" s="236" t="str">
        <f>IF('For Requestors'!C52="","",'For Requestors'!C52)</f>
        <v/>
      </c>
      <c r="D57" s="179"/>
      <c r="E57" s="148"/>
      <c r="F57" s="225" t="str">
        <f>IF('For Requestors'!L52="","",'For Requestors'!L52)</f>
        <v/>
      </c>
      <c r="G57" s="226" t="str">
        <f>IF('For Requestors'!M52="","",'For Requestors'!M52)</f>
        <v/>
      </c>
      <c r="H57" s="227" t="str">
        <f>IF('For Requestors'!N52="","",'For Requestors'!N52)</f>
        <v/>
      </c>
      <c r="I57" s="211" t="str">
        <f>IF('For Requestors'!K52=0,"",'For Requestors'!K52)</f>
        <v/>
      </c>
      <c r="J57" s="46" t="str">
        <f>IFERROR('For Requestors'!K52/43560,"")</f>
        <v/>
      </c>
      <c r="K57" s="228" t="str">
        <f t="shared" si="1"/>
        <v/>
      </c>
      <c r="L57" s="199" t="str">
        <f>IF('For Requestors'!D52/43560=0,"",'For Requestors'!D52/43560)</f>
        <v/>
      </c>
      <c r="M57" s="199" t="str">
        <f>IF(AND('For Requestors'!E52=0,'For Requestors'!G52=0,'For Requestors'!A52=""),"",SUM('For Requestors'!E52:'For Requestors'!G52)/43560)</f>
        <v/>
      </c>
      <c r="N57" s="199" t="str">
        <f>IF(AND('For Requestors'!H52=0,'For Requestors'!I52=0),"",SUM('For Requestors'!H52:'For Requestors'!I52)/43560)</f>
        <v/>
      </c>
      <c r="O57" s="229"/>
      <c r="P57" s="230" t="str">
        <f>IF('For Requestors'!C52="","",((SUM('For Requestors'!E52:G52)/43560)*O57)*0.9)</f>
        <v/>
      </c>
      <c r="Q57" s="230" t="str">
        <f>IF('For Requestors'!C52="","",((SUM('For Requestors'!H52:I52)/43560)*O57)*0.5)</f>
        <v/>
      </c>
      <c r="R57" s="230" t="str">
        <f t="shared" si="2"/>
        <v/>
      </c>
      <c r="S57" s="230" t="str">
        <f t="shared" si="3"/>
        <v/>
      </c>
      <c r="T57" s="229"/>
      <c r="U57" s="229"/>
      <c r="V57" s="230" t="str">
        <f t="shared" si="4"/>
        <v/>
      </c>
      <c r="W57" s="178"/>
      <c r="X57" s="204"/>
      <c r="Y57" s="204"/>
      <c r="Z57" s="204"/>
      <c r="AA57" s="149"/>
      <c r="AB57" s="149"/>
    </row>
    <row r="58" spans="1:28" x14ac:dyDescent="0.25">
      <c r="A58" s="153" t="str">
        <f>IF('For Requestors'!A53 = "","",'For Requestors'!A53)</f>
        <v/>
      </c>
      <c r="B58" s="45" t="str">
        <f>IF('For Requestors'!B53="","",'For Requestors'!B53)</f>
        <v/>
      </c>
      <c r="C58" s="236" t="str">
        <f>IF('For Requestors'!C53="","",'For Requestors'!C53)</f>
        <v/>
      </c>
      <c r="D58" s="179"/>
      <c r="E58" s="148"/>
      <c r="F58" s="225" t="str">
        <f>IF('For Requestors'!L53="","",'For Requestors'!L53)</f>
        <v/>
      </c>
      <c r="G58" s="226" t="str">
        <f>IF('For Requestors'!M53="","",'For Requestors'!M53)</f>
        <v/>
      </c>
      <c r="H58" s="227" t="str">
        <f>IF('For Requestors'!N53="","",'For Requestors'!N53)</f>
        <v/>
      </c>
      <c r="I58" s="211" t="str">
        <f>IF('For Requestors'!K53=0,"",'For Requestors'!K53)</f>
        <v/>
      </c>
      <c r="J58" s="46" t="str">
        <f>IFERROR('For Requestors'!K53/43560,"")</f>
        <v/>
      </c>
      <c r="K58" s="228" t="str">
        <f t="shared" si="1"/>
        <v/>
      </c>
      <c r="L58" s="199" t="str">
        <f>IF('For Requestors'!D53/43560=0,"",'For Requestors'!D53/43560)</f>
        <v/>
      </c>
      <c r="M58" s="199" t="str">
        <f>IF(AND('For Requestors'!E53=0,'For Requestors'!G53=0,'For Requestors'!A53=""),"",SUM('For Requestors'!E53:'For Requestors'!G53)/43560)</f>
        <v/>
      </c>
      <c r="N58" s="199" t="str">
        <f>IF(AND('For Requestors'!H53=0,'For Requestors'!I53=0),"",SUM('For Requestors'!H53:'For Requestors'!I53)/43560)</f>
        <v/>
      </c>
      <c r="O58" s="229"/>
      <c r="P58" s="230" t="str">
        <f>IF('For Requestors'!C53="","",((SUM('For Requestors'!E53:G53)/43560)*O58)*0.9)</f>
        <v/>
      </c>
      <c r="Q58" s="230" t="str">
        <f>IF('For Requestors'!C53="","",((SUM('For Requestors'!H53:I53)/43560)*O58)*0.5)</f>
        <v/>
      </c>
      <c r="R58" s="230" t="str">
        <f t="shared" si="2"/>
        <v/>
      </c>
      <c r="S58" s="230" t="str">
        <f t="shared" si="3"/>
        <v/>
      </c>
      <c r="T58" s="229"/>
      <c r="U58" s="229"/>
      <c r="V58" s="230" t="str">
        <f t="shared" si="4"/>
        <v/>
      </c>
      <c r="W58" s="178"/>
      <c r="X58" s="204"/>
      <c r="Y58" s="204"/>
      <c r="Z58" s="204"/>
      <c r="AA58" s="149"/>
      <c r="AB58" s="149"/>
    </row>
    <row r="59" spans="1:28" x14ac:dyDescent="0.25">
      <c r="A59" s="153" t="str">
        <f>IF('For Requestors'!A54 = "","",'For Requestors'!A54)</f>
        <v/>
      </c>
      <c r="B59" s="45" t="str">
        <f>IF('For Requestors'!B54="","",'For Requestors'!B54)</f>
        <v/>
      </c>
      <c r="C59" s="236" t="str">
        <f>IF('For Requestors'!C54="","",'For Requestors'!C54)</f>
        <v/>
      </c>
      <c r="D59" s="179"/>
      <c r="E59" s="148"/>
      <c r="F59" s="225" t="str">
        <f>IF('For Requestors'!L54="","",'For Requestors'!L54)</f>
        <v/>
      </c>
      <c r="G59" s="226" t="str">
        <f>IF('For Requestors'!M54="","",'For Requestors'!M54)</f>
        <v/>
      </c>
      <c r="H59" s="227" t="str">
        <f>IF('For Requestors'!N54="","",'For Requestors'!N54)</f>
        <v/>
      </c>
      <c r="I59" s="211" t="str">
        <f>IF('For Requestors'!K54=0,"",'For Requestors'!K54)</f>
        <v/>
      </c>
      <c r="J59" s="46" t="str">
        <f>IFERROR('For Requestors'!K54/43560,"")</f>
        <v/>
      </c>
      <c r="K59" s="228" t="str">
        <f t="shared" si="1"/>
        <v/>
      </c>
      <c r="L59" s="199" t="str">
        <f>IF('For Requestors'!D54/43560=0,"",'For Requestors'!D54/43560)</f>
        <v/>
      </c>
      <c r="M59" s="199" t="str">
        <f>IF(AND('For Requestors'!E54=0,'For Requestors'!G54=0,'For Requestors'!A54=""),"",SUM('For Requestors'!E54:'For Requestors'!G54)/43560)</f>
        <v/>
      </c>
      <c r="N59" s="199" t="str">
        <f>IF(AND('For Requestors'!H54=0,'For Requestors'!I54=0),"",SUM('For Requestors'!H54:'For Requestors'!I54)/43560)</f>
        <v/>
      </c>
      <c r="O59" s="229"/>
      <c r="P59" s="230" t="str">
        <f>IF('For Requestors'!C54="","",((SUM('For Requestors'!E54:G54)/43560)*O59)*0.9)</f>
        <v/>
      </c>
      <c r="Q59" s="230" t="str">
        <f>IF('For Requestors'!C54="","",((SUM('For Requestors'!H54:I54)/43560)*O59)*0.5)</f>
        <v/>
      </c>
      <c r="R59" s="230" t="str">
        <f t="shared" si="2"/>
        <v/>
      </c>
      <c r="S59" s="230" t="str">
        <f t="shared" si="3"/>
        <v/>
      </c>
      <c r="T59" s="229"/>
      <c r="U59" s="229"/>
      <c r="V59" s="230" t="str">
        <f t="shared" si="4"/>
        <v/>
      </c>
      <c r="W59" s="178"/>
      <c r="X59" s="204"/>
      <c r="Y59" s="204"/>
      <c r="Z59" s="204"/>
      <c r="AA59" s="149"/>
      <c r="AB59" s="149"/>
    </row>
    <row r="60" spans="1:28" x14ac:dyDescent="0.25">
      <c r="A60" s="153" t="str">
        <f>IF('For Requestors'!A55 = "","",'For Requestors'!A55)</f>
        <v/>
      </c>
      <c r="B60" s="45" t="str">
        <f>IF('For Requestors'!B55="","",'For Requestors'!B55)</f>
        <v/>
      </c>
      <c r="C60" s="236" t="str">
        <f>IF('For Requestors'!C55="","",'For Requestors'!C55)</f>
        <v/>
      </c>
      <c r="D60" s="179"/>
      <c r="E60" s="148"/>
      <c r="F60" s="225" t="str">
        <f>IF('For Requestors'!L55="","",'For Requestors'!L55)</f>
        <v/>
      </c>
      <c r="G60" s="226" t="str">
        <f>IF('For Requestors'!M55="","",'For Requestors'!M55)</f>
        <v/>
      </c>
      <c r="H60" s="227" t="str">
        <f>IF('For Requestors'!N55="","",'For Requestors'!N55)</f>
        <v/>
      </c>
      <c r="I60" s="211" t="str">
        <f>IF('For Requestors'!K55=0,"",'For Requestors'!K55)</f>
        <v/>
      </c>
      <c r="J60" s="46" t="str">
        <f>IFERROR('For Requestors'!K55/43560,"")</f>
        <v/>
      </c>
      <c r="K60" s="228" t="str">
        <f t="shared" si="1"/>
        <v/>
      </c>
      <c r="L60" s="199" t="str">
        <f>IF('For Requestors'!D55/43560=0,"",'For Requestors'!D55/43560)</f>
        <v/>
      </c>
      <c r="M60" s="199" t="str">
        <f>IF(AND('For Requestors'!E55=0,'For Requestors'!G55=0,'For Requestors'!A55=""),"",SUM('For Requestors'!E55:'For Requestors'!G55)/43560)</f>
        <v/>
      </c>
      <c r="N60" s="199" t="str">
        <f>IF(AND('For Requestors'!H55=0,'For Requestors'!I55=0),"",SUM('For Requestors'!H55:'For Requestors'!I55)/43560)</f>
        <v/>
      </c>
      <c r="O60" s="229"/>
      <c r="P60" s="230" t="str">
        <f>IF('For Requestors'!C55="","",((SUM('For Requestors'!E55:G55)/43560)*O60)*0.9)</f>
        <v/>
      </c>
      <c r="Q60" s="230" t="str">
        <f>IF('For Requestors'!C55="","",((SUM('For Requestors'!H55:I55)/43560)*O60)*0.5)</f>
        <v/>
      </c>
      <c r="R60" s="230" t="str">
        <f t="shared" si="2"/>
        <v/>
      </c>
      <c r="S60" s="230" t="str">
        <f t="shared" si="3"/>
        <v/>
      </c>
      <c r="T60" s="229"/>
      <c r="U60" s="229"/>
      <c r="V60" s="230" t="str">
        <f t="shared" si="4"/>
        <v/>
      </c>
      <c r="W60" s="178"/>
      <c r="X60" s="204"/>
      <c r="Y60" s="204"/>
      <c r="Z60" s="204"/>
      <c r="AA60" s="149"/>
      <c r="AB60" s="149"/>
    </row>
    <row r="61" spans="1:28" x14ac:dyDescent="0.25">
      <c r="A61" s="153" t="str">
        <f>IF('For Requestors'!A56 = "","",'For Requestors'!A56)</f>
        <v/>
      </c>
      <c r="B61" s="45" t="str">
        <f>IF('For Requestors'!B56="","",'For Requestors'!B56)</f>
        <v/>
      </c>
      <c r="C61" s="236" t="str">
        <f>IF('For Requestors'!C56="","",'For Requestors'!C56)</f>
        <v/>
      </c>
      <c r="D61" s="179"/>
      <c r="E61" s="148"/>
      <c r="F61" s="225" t="str">
        <f>IF('For Requestors'!L56="","",'For Requestors'!L56)</f>
        <v/>
      </c>
      <c r="G61" s="226" t="str">
        <f>IF('For Requestors'!M56="","",'For Requestors'!M56)</f>
        <v/>
      </c>
      <c r="H61" s="227" t="str">
        <f>IF('For Requestors'!N56="","",'For Requestors'!N56)</f>
        <v/>
      </c>
      <c r="I61" s="211" t="str">
        <f>IF('For Requestors'!K56=0,"",'For Requestors'!K56)</f>
        <v/>
      </c>
      <c r="J61" s="46" t="str">
        <f>IFERROR('For Requestors'!K56/43560,"")</f>
        <v/>
      </c>
      <c r="K61" s="228" t="str">
        <f t="shared" si="1"/>
        <v/>
      </c>
      <c r="L61" s="199" t="str">
        <f>IF('For Requestors'!D56/43560=0,"",'For Requestors'!D56/43560)</f>
        <v/>
      </c>
      <c r="M61" s="199" t="str">
        <f>IF(AND('For Requestors'!E56=0,'For Requestors'!G56=0,'For Requestors'!A56=""),"",SUM('For Requestors'!E56:'For Requestors'!G56)/43560)</f>
        <v/>
      </c>
      <c r="N61" s="199" t="str">
        <f>IF(AND('For Requestors'!H56=0,'For Requestors'!I56=0),"",SUM('For Requestors'!H56:'For Requestors'!I56)/43560)</f>
        <v/>
      </c>
      <c r="O61" s="229"/>
      <c r="P61" s="230" t="str">
        <f>IF('For Requestors'!C56="","",((SUM('For Requestors'!E56:G56)/43560)*O61)*0.9)</f>
        <v/>
      </c>
      <c r="Q61" s="230" t="str">
        <f>IF('For Requestors'!C56="","",((SUM('For Requestors'!H56:I56)/43560)*O61)*0.5)</f>
        <v/>
      </c>
      <c r="R61" s="230" t="str">
        <f t="shared" si="2"/>
        <v/>
      </c>
      <c r="S61" s="230" t="str">
        <f t="shared" si="3"/>
        <v/>
      </c>
      <c r="T61" s="229"/>
      <c r="U61" s="229"/>
      <c r="V61" s="230" t="str">
        <f t="shared" si="4"/>
        <v/>
      </c>
      <c r="W61" s="178"/>
      <c r="X61" s="204"/>
      <c r="Y61" s="204"/>
      <c r="Z61" s="204"/>
      <c r="AA61" s="149"/>
      <c r="AB61" s="149"/>
    </row>
    <row r="62" spans="1:28" x14ac:dyDescent="0.25">
      <c r="A62" s="153" t="str">
        <f>IF('For Requestors'!A57 = "","",'For Requestors'!A57)</f>
        <v/>
      </c>
      <c r="B62" s="45" t="str">
        <f>IF('For Requestors'!B57="","",'For Requestors'!B57)</f>
        <v/>
      </c>
      <c r="C62" s="236" t="str">
        <f>IF('For Requestors'!C57="","",'For Requestors'!C57)</f>
        <v/>
      </c>
      <c r="D62" s="179"/>
      <c r="E62" s="148"/>
      <c r="F62" s="225" t="str">
        <f>IF('For Requestors'!L57="","",'For Requestors'!L57)</f>
        <v/>
      </c>
      <c r="G62" s="226" t="str">
        <f>IF('For Requestors'!M57="","",'For Requestors'!M57)</f>
        <v/>
      </c>
      <c r="H62" s="227" t="str">
        <f>IF('For Requestors'!N57="","",'For Requestors'!N57)</f>
        <v/>
      </c>
      <c r="I62" s="211" t="str">
        <f>IF('For Requestors'!K57=0,"",'For Requestors'!K57)</f>
        <v/>
      </c>
      <c r="J62" s="46" t="str">
        <f>IFERROR('For Requestors'!K57/43560,"")</f>
        <v/>
      </c>
      <c r="K62" s="228" t="str">
        <f t="shared" si="1"/>
        <v/>
      </c>
      <c r="L62" s="199" t="str">
        <f>IF('For Requestors'!D57/43560=0,"",'For Requestors'!D57/43560)</f>
        <v/>
      </c>
      <c r="M62" s="199" t="str">
        <f>IF(AND('For Requestors'!E57=0,'For Requestors'!G57=0,'For Requestors'!A57=""),"",SUM('For Requestors'!E57:'For Requestors'!G57)/43560)</f>
        <v/>
      </c>
      <c r="N62" s="199" t="str">
        <f>IF(AND('For Requestors'!H57=0,'For Requestors'!I57=0),"",SUM('For Requestors'!H57:'For Requestors'!I57)/43560)</f>
        <v/>
      </c>
      <c r="O62" s="229"/>
      <c r="P62" s="230" t="str">
        <f>IF('For Requestors'!C57="","",((SUM('For Requestors'!E57:G57)/43560)*O62)*0.9)</f>
        <v/>
      </c>
      <c r="Q62" s="230" t="str">
        <f>IF('For Requestors'!C57="","",((SUM('For Requestors'!H57:I57)/43560)*O62)*0.5)</f>
        <v/>
      </c>
      <c r="R62" s="230" t="str">
        <f t="shared" si="2"/>
        <v/>
      </c>
      <c r="S62" s="230" t="str">
        <f t="shared" si="3"/>
        <v/>
      </c>
      <c r="T62" s="229"/>
      <c r="U62" s="229"/>
      <c r="V62" s="230" t="str">
        <f t="shared" si="4"/>
        <v/>
      </c>
      <c r="W62" s="178"/>
      <c r="X62" s="204"/>
      <c r="Y62" s="204"/>
      <c r="Z62" s="204"/>
      <c r="AA62" s="149"/>
      <c r="AB62" s="149"/>
    </row>
    <row r="63" spans="1:28" x14ac:dyDescent="0.25">
      <c r="A63" s="153" t="str">
        <f>IF('For Requestors'!A58 = "","",'For Requestors'!A58)</f>
        <v/>
      </c>
      <c r="B63" s="45" t="str">
        <f>IF('For Requestors'!B58="","",'For Requestors'!B58)</f>
        <v/>
      </c>
      <c r="C63" s="236" t="str">
        <f>IF('For Requestors'!C58="","",'For Requestors'!C58)</f>
        <v/>
      </c>
      <c r="D63" s="179"/>
      <c r="E63" s="148"/>
      <c r="F63" s="225" t="str">
        <f>IF('For Requestors'!L58="","",'For Requestors'!L58)</f>
        <v/>
      </c>
      <c r="G63" s="226" t="str">
        <f>IF('For Requestors'!M58="","",'For Requestors'!M58)</f>
        <v/>
      </c>
      <c r="H63" s="227" t="str">
        <f>IF('For Requestors'!N58="","",'For Requestors'!N58)</f>
        <v/>
      </c>
      <c r="I63" s="211" t="str">
        <f>IF('For Requestors'!K58=0,"",'For Requestors'!K58)</f>
        <v/>
      </c>
      <c r="J63" s="46" t="str">
        <f>IFERROR('For Requestors'!K58/43560,"")</f>
        <v/>
      </c>
      <c r="K63" s="228" t="str">
        <f t="shared" si="1"/>
        <v/>
      </c>
      <c r="L63" s="199" t="str">
        <f>IF('For Requestors'!D58/43560=0,"",'For Requestors'!D58/43560)</f>
        <v/>
      </c>
      <c r="M63" s="199" t="str">
        <f>IF(AND('For Requestors'!E58=0,'For Requestors'!G58=0,'For Requestors'!A58=""),"",SUM('For Requestors'!E58:'For Requestors'!G58)/43560)</f>
        <v/>
      </c>
      <c r="N63" s="199" t="str">
        <f>IF(AND('For Requestors'!H58=0,'For Requestors'!I58=0),"",SUM('For Requestors'!H58:'For Requestors'!I58)/43560)</f>
        <v/>
      </c>
      <c r="O63" s="229"/>
      <c r="P63" s="230" t="str">
        <f>IF('For Requestors'!C58="","",((SUM('For Requestors'!E58:G58)/43560)*O63)*0.9)</f>
        <v/>
      </c>
      <c r="Q63" s="230" t="str">
        <f>IF('For Requestors'!C58="","",((SUM('For Requestors'!H58:I58)/43560)*O63)*0.5)</f>
        <v/>
      </c>
      <c r="R63" s="230" t="str">
        <f t="shared" si="2"/>
        <v/>
      </c>
      <c r="S63" s="230" t="str">
        <f t="shared" si="3"/>
        <v/>
      </c>
      <c r="T63" s="229"/>
      <c r="U63" s="229"/>
      <c r="V63" s="230" t="str">
        <f t="shared" si="4"/>
        <v/>
      </c>
      <c r="W63" s="178"/>
      <c r="X63" s="204"/>
      <c r="Y63" s="204"/>
      <c r="Z63" s="204"/>
      <c r="AA63" s="149"/>
      <c r="AB63" s="149"/>
    </row>
    <row r="64" spans="1:28" x14ac:dyDescent="0.25">
      <c r="A64" s="153" t="str">
        <f>IF('For Requestors'!A59 = "","",'For Requestors'!A59)</f>
        <v/>
      </c>
      <c r="B64" s="45" t="str">
        <f>IF('For Requestors'!B59="","",'For Requestors'!B59)</f>
        <v/>
      </c>
      <c r="C64" s="236" t="str">
        <f>IF('For Requestors'!C59="","",'For Requestors'!C59)</f>
        <v/>
      </c>
      <c r="D64" s="179"/>
      <c r="E64" s="148"/>
      <c r="F64" s="225" t="str">
        <f>IF('For Requestors'!L59="","",'For Requestors'!L59)</f>
        <v/>
      </c>
      <c r="G64" s="226" t="str">
        <f>IF('For Requestors'!M59="","",'For Requestors'!M59)</f>
        <v/>
      </c>
      <c r="H64" s="227" t="str">
        <f>IF('For Requestors'!N59="","",'For Requestors'!N59)</f>
        <v/>
      </c>
      <c r="I64" s="211" t="str">
        <f>IF('For Requestors'!K59=0,"",'For Requestors'!K59)</f>
        <v/>
      </c>
      <c r="J64" s="46" t="str">
        <f>IFERROR('For Requestors'!K59/43560,"")</f>
        <v/>
      </c>
      <c r="K64" s="228" t="str">
        <f t="shared" si="1"/>
        <v/>
      </c>
      <c r="L64" s="199" t="str">
        <f>IF('For Requestors'!D59/43560=0,"",'For Requestors'!D59/43560)</f>
        <v/>
      </c>
      <c r="M64" s="199" t="str">
        <f>IF(AND('For Requestors'!E59=0,'For Requestors'!G59=0,'For Requestors'!A59=""),"",SUM('For Requestors'!E59:'For Requestors'!G59)/43560)</f>
        <v/>
      </c>
      <c r="N64" s="199" t="str">
        <f>IF(AND('For Requestors'!H59=0,'For Requestors'!I59=0),"",SUM('For Requestors'!H59:'For Requestors'!I59)/43560)</f>
        <v/>
      </c>
      <c r="O64" s="229"/>
      <c r="P64" s="230" t="str">
        <f>IF('For Requestors'!C59="","",((SUM('For Requestors'!E59:G59)/43560)*O64)*0.9)</f>
        <v/>
      </c>
      <c r="Q64" s="230" t="str">
        <f>IF('For Requestors'!C59="","",((SUM('For Requestors'!H59:I59)/43560)*O64)*0.5)</f>
        <v/>
      </c>
      <c r="R64" s="230" t="str">
        <f t="shared" si="2"/>
        <v/>
      </c>
      <c r="S64" s="230" t="str">
        <f t="shared" si="3"/>
        <v/>
      </c>
      <c r="T64" s="229"/>
      <c r="U64" s="229"/>
      <c r="V64" s="230" t="str">
        <f t="shared" si="4"/>
        <v/>
      </c>
      <c r="W64" s="178"/>
      <c r="X64" s="204"/>
      <c r="Y64" s="204"/>
      <c r="Z64" s="204"/>
      <c r="AA64" s="149"/>
      <c r="AB64" s="149"/>
    </row>
    <row r="65" spans="1:28" x14ac:dyDescent="0.25">
      <c r="A65" s="153" t="str">
        <f>IF('For Requestors'!A60 = "","",'For Requestors'!A60)</f>
        <v/>
      </c>
      <c r="B65" s="45" t="str">
        <f>IF('For Requestors'!B60="","",'For Requestors'!B60)</f>
        <v/>
      </c>
      <c r="C65" s="236" t="str">
        <f>IF('For Requestors'!C60="","",'For Requestors'!C60)</f>
        <v/>
      </c>
      <c r="D65" s="179"/>
      <c r="E65" s="148"/>
      <c r="F65" s="225" t="str">
        <f>IF('For Requestors'!L60="","",'For Requestors'!L60)</f>
        <v/>
      </c>
      <c r="G65" s="226" t="str">
        <f>IF('For Requestors'!M60="","",'For Requestors'!M60)</f>
        <v/>
      </c>
      <c r="H65" s="227" t="str">
        <f>IF('For Requestors'!N60="","",'For Requestors'!N60)</f>
        <v/>
      </c>
      <c r="I65" s="211" t="str">
        <f>IF('For Requestors'!K60=0,"",'For Requestors'!K60)</f>
        <v/>
      </c>
      <c r="J65" s="46" t="str">
        <f>IFERROR('For Requestors'!K60/43560,"")</f>
        <v/>
      </c>
      <c r="K65" s="228" t="str">
        <f t="shared" si="1"/>
        <v/>
      </c>
      <c r="L65" s="199" t="str">
        <f>IF('For Requestors'!D60/43560=0,"",'For Requestors'!D60/43560)</f>
        <v/>
      </c>
      <c r="M65" s="199" t="str">
        <f>IF(AND('For Requestors'!E60=0,'For Requestors'!G60=0,'For Requestors'!A60=""),"",SUM('For Requestors'!E60:'For Requestors'!G60)/43560)</f>
        <v/>
      </c>
      <c r="N65" s="199" t="str">
        <f>IF(AND('For Requestors'!H60=0,'For Requestors'!I60=0),"",SUM('For Requestors'!H60:'For Requestors'!I60)/43560)</f>
        <v/>
      </c>
      <c r="O65" s="229"/>
      <c r="P65" s="230" t="str">
        <f>IF('For Requestors'!C60="","",((SUM('For Requestors'!E60:G60)/43560)*O65)*0.9)</f>
        <v/>
      </c>
      <c r="Q65" s="230" t="str">
        <f>IF('For Requestors'!C60="","",((SUM('For Requestors'!H60:I60)/43560)*O65)*0.5)</f>
        <v/>
      </c>
      <c r="R65" s="230" t="str">
        <f t="shared" si="2"/>
        <v/>
      </c>
      <c r="S65" s="230" t="str">
        <f t="shared" si="3"/>
        <v/>
      </c>
      <c r="T65" s="229"/>
      <c r="U65" s="229"/>
      <c r="V65" s="230" t="str">
        <f t="shared" si="4"/>
        <v/>
      </c>
      <c r="W65" s="178"/>
      <c r="X65" s="204"/>
      <c r="Y65" s="204"/>
      <c r="Z65" s="204"/>
      <c r="AA65" s="149"/>
      <c r="AB65" s="149"/>
    </row>
    <row r="66" spans="1:28" x14ac:dyDescent="0.25">
      <c r="A66" s="153" t="str">
        <f>IF('For Requestors'!A61 = "","",'For Requestors'!A61)</f>
        <v/>
      </c>
      <c r="B66" s="45" t="str">
        <f>IF('For Requestors'!B61="","",'For Requestors'!B61)</f>
        <v/>
      </c>
      <c r="C66" s="236" t="str">
        <f>IF('For Requestors'!C61="","",'For Requestors'!C61)</f>
        <v/>
      </c>
      <c r="D66" s="179"/>
      <c r="E66" s="148"/>
      <c r="F66" s="225" t="str">
        <f>IF('For Requestors'!L61="","",'For Requestors'!L61)</f>
        <v/>
      </c>
      <c r="G66" s="226" t="str">
        <f>IF('For Requestors'!M61="","",'For Requestors'!M61)</f>
        <v/>
      </c>
      <c r="H66" s="227" t="str">
        <f>IF('For Requestors'!N61="","",'For Requestors'!N61)</f>
        <v/>
      </c>
      <c r="I66" s="211" t="str">
        <f>IF('For Requestors'!K61=0,"",'For Requestors'!K61)</f>
        <v/>
      </c>
      <c r="J66" s="46" t="str">
        <f>IFERROR('For Requestors'!K61/43560,"")</f>
        <v/>
      </c>
      <c r="K66" s="228" t="str">
        <f t="shared" si="1"/>
        <v/>
      </c>
      <c r="L66" s="199" t="str">
        <f>IF('For Requestors'!D61/43560=0,"",'For Requestors'!D61/43560)</f>
        <v/>
      </c>
      <c r="M66" s="199" t="str">
        <f>IF(AND('For Requestors'!E61=0,'For Requestors'!G61=0,'For Requestors'!A61=""),"",SUM('For Requestors'!E61:'For Requestors'!G61)/43560)</f>
        <v/>
      </c>
      <c r="N66" s="199" t="str">
        <f>IF(AND('For Requestors'!H61=0,'For Requestors'!I61=0),"",SUM('For Requestors'!H61:'For Requestors'!I61)/43560)</f>
        <v/>
      </c>
      <c r="O66" s="229"/>
      <c r="P66" s="230" t="str">
        <f>IF('For Requestors'!C61="","",((SUM('For Requestors'!E61:G61)/43560)*O66)*0.9)</f>
        <v/>
      </c>
      <c r="Q66" s="230" t="str">
        <f>IF('For Requestors'!C61="","",((SUM('For Requestors'!H61:I61)/43560)*O66)*0.5)</f>
        <v/>
      </c>
      <c r="R66" s="230" t="str">
        <f t="shared" si="2"/>
        <v/>
      </c>
      <c r="S66" s="230" t="str">
        <f t="shared" si="3"/>
        <v/>
      </c>
      <c r="T66" s="229"/>
      <c r="U66" s="229"/>
      <c r="V66" s="230" t="str">
        <f t="shared" si="4"/>
        <v/>
      </c>
      <c r="W66" s="178"/>
      <c r="X66" s="204"/>
      <c r="Y66" s="204"/>
      <c r="Z66" s="204"/>
      <c r="AA66" s="149"/>
      <c r="AB66" s="149"/>
    </row>
    <row r="67" spans="1:28" x14ac:dyDescent="0.25">
      <c r="A67" s="153" t="str">
        <f>IF('For Requestors'!A62 = "","",'For Requestors'!A62)</f>
        <v/>
      </c>
      <c r="B67" s="45" t="str">
        <f>IF('For Requestors'!B62="","",'For Requestors'!B62)</f>
        <v/>
      </c>
      <c r="C67" s="236" t="str">
        <f>IF('For Requestors'!C62="","",'For Requestors'!C62)</f>
        <v/>
      </c>
      <c r="D67" s="179"/>
      <c r="E67" s="148"/>
      <c r="F67" s="225" t="str">
        <f>IF('For Requestors'!L62="","",'For Requestors'!L62)</f>
        <v/>
      </c>
      <c r="G67" s="226" t="str">
        <f>IF('For Requestors'!M62="","",'For Requestors'!M62)</f>
        <v/>
      </c>
      <c r="H67" s="227" t="str">
        <f>IF('For Requestors'!N62="","",'For Requestors'!N62)</f>
        <v/>
      </c>
      <c r="I67" s="211" t="str">
        <f>IF('For Requestors'!K62=0,"",'For Requestors'!K62)</f>
        <v/>
      </c>
      <c r="J67" s="46" t="str">
        <f>IFERROR('For Requestors'!K62/43560,"")</f>
        <v/>
      </c>
      <c r="K67" s="228" t="str">
        <f t="shared" si="1"/>
        <v/>
      </c>
      <c r="L67" s="199" t="str">
        <f>IF('For Requestors'!D62/43560=0,"",'For Requestors'!D62/43560)</f>
        <v/>
      </c>
      <c r="M67" s="199" t="str">
        <f>IF(AND('For Requestors'!E62=0,'For Requestors'!G62=0,'For Requestors'!A62=""),"",SUM('For Requestors'!E62:'For Requestors'!G62)/43560)</f>
        <v/>
      </c>
      <c r="N67" s="199" t="str">
        <f>IF(AND('For Requestors'!H62=0,'For Requestors'!I62=0),"",SUM('For Requestors'!H62:'For Requestors'!I62)/43560)</f>
        <v/>
      </c>
      <c r="O67" s="229"/>
      <c r="P67" s="230" t="str">
        <f>IF('For Requestors'!C62="","",((SUM('For Requestors'!E62:G62)/43560)*O67)*0.9)</f>
        <v/>
      </c>
      <c r="Q67" s="230" t="str">
        <f>IF('For Requestors'!C62="","",((SUM('For Requestors'!H62:I62)/43560)*O67)*0.5)</f>
        <v/>
      </c>
      <c r="R67" s="230" t="str">
        <f t="shared" si="2"/>
        <v/>
      </c>
      <c r="S67" s="230" t="str">
        <f t="shared" si="3"/>
        <v/>
      </c>
      <c r="T67" s="229"/>
      <c r="U67" s="229"/>
      <c r="V67" s="230" t="str">
        <f t="shared" si="4"/>
        <v/>
      </c>
      <c r="W67" s="178"/>
      <c r="X67" s="204"/>
      <c r="Y67" s="204"/>
      <c r="Z67" s="204"/>
      <c r="AA67" s="149"/>
      <c r="AB67" s="149"/>
    </row>
    <row r="68" spans="1:28" x14ac:dyDescent="0.25">
      <c r="A68" s="153" t="str">
        <f>IF('For Requestors'!A63 = "","",'For Requestors'!A63)</f>
        <v/>
      </c>
      <c r="B68" s="45" t="str">
        <f>IF('For Requestors'!B63="","",'For Requestors'!B63)</f>
        <v/>
      </c>
      <c r="C68" s="236" t="str">
        <f>IF('For Requestors'!C63="","",'For Requestors'!C63)</f>
        <v/>
      </c>
      <c r="D68" s="179"/>
      <c r="E68" s="148"/>
      <c r="F68" s="225" t="str">
        <f>IF('For Requestors'!L63="","",'For Requestors'!L63)</f>
        <v/>
      </c>
      <c r="G68" s="226" t="str">
        <f>IF('For Requestors'!M63="","",'For Requestors'!M63)</f>
        <v/>
      </c>
      <c r="H68" s="227" t="str">
        <f>IF('For Requestors'!N63="","",'For Requestors'!N63)</f>
        <v/>
      </c>
      <c r="I68" s="211" t="str">
        <f>IF('For Requestors'!K63=0,"",'For Requestors'!K63)</f>
        <v/>
      </c>
      <c r="J68" s="46" t="str">
        <f>IFERROR('For Requestors'!K63/43560,"")</f>
        <v/>
      </c>
      <c r="K68" s="228" t="str">
        <f t="shared" si="1"/>
        <v/>
      </c>
      <c r="L68" s="199" t="str">
        <f>IF('For Requestors'!D63/43560=0,"",'For Requestors'!D63/43560)</f>
        <v/>
      </c>
      <c r="M68" s="199" t="str">
        <f>IF(AND('For Requestors'!E63=0,'For Requestors'!G63=0,'For Requestors'!A63=""),"",SUM('For Requestors'!E63:'For Requestors'!G63)/43560)</f>
        <v/>
      </c>
      <c r="N68" s="199" t="str">
        <f>IF(AND('For Requestors'!H63=0,'For Requestors'!I63=0),"",SUM('For Requestors'!H63:'For Requestors'!I63)/43560)</f>
        <v/>
      </c>
      <c r="O68" s="229"/>
      <c r="P68" s="230" t="str">
        <f>IF('For Requestors'!C63="","",((SUM('For Requestors'!E63:G63)/43560)*O68)*0.9)</f>
        <v/>
      </c>
      <c r="Q68" s="230" t="str">
        <f>IF('For Requestors'!C63="","",((SUM('For Requestors'!H63:I63)/43560)*O68)*0.5)</f>
        <v/>
      </c>
      <c r="R68" s="230" t="str">
        <f t="shared" si="2"/>
        <v/>
      </c>
      <c r="S68" s="230" t="str">
        <f t="shared" si="3"/>
        <v/>
      </c>
      <c r="T68" s="229"/>
      <c r="U68" s="229"/>
      <c r="V68" s="230" t="str">
        <f t="shared" si="4"/>
        <v/>
      </c>
      <c r="W68" s="178"/>
      <c r="X68" s="204"/>
      <c r="Y68" s="204"/>
      <c r="Z68" s="204"/>
      <c r="AA68" s="149"/>
      <c r="AB68" s="149"/>
    </row>
    <row r="69" spans="1:28" x14ac:dyDescent="0.25">
      <c r="A69" s="153" t="str">
        <f>IF('For Requestors'!A64 = "","",'For Requestors'!A64)</f>
        <v/>
      </c>
      <c r="B69" s="45" t="str">
        <f>IF('For Requestors'!B64="","",'For Requestors'!B64)</f>
        <v/>
      </c>
      <c r="C69" s="236" t="str">
        <f>IF('For Requestors'!C64="","",'For Requestors'!C64)</f>
        <v/>
      </c>
      <c r="D69" s="179"/>
      <c r="E69" s="148"/>
      <c r="F69" s="225" t="str">
        <f>IF('For Requestors'!L64="","",'For Requestors'!L64)</f>
        <v/>
      </c>
      <c r="G69" s="226" t="str">
        <f>IF('For Requestors'!M64="","",'For Requestors'!M64)</f>
        <v/>
      </c>
      <c r="H69" s="227" t="str">
        <f>IF('For Requestors'!N64="","",'For Requestors'!N64)</f>
        <v/>
      </c>
      <c r="I69" s="211" t="str">
        <f>IF('For Requestors'!K64=0,"",'For Requestors'!K64)</f>
        <v/>
      </c>
      <c r="J69" s="46" t="str">
        <f>IFERROR('For Requestors'!K64/43560,"")</f>
        <v/>
      </c>
      <c r="K69" s="228" t="str">
        <f t="shared" si="1"/>
        <v/>
      </c>
      <c r="L69" s="199" t="str">
        <f>IF('For Requestors'!D64/43560=0,"",'For Requestors'!D64/43560)</f>
        <v/>
      </c>
      <c r="M69" s="199" t="str">
        <f>IF(AND('For Requestors'!E64=0,'For Requestors'!G64=0,'For Requestors'!A64=""),"",SUM('For Requestors'!E64:'For Requestors'!G64)/43560)</f>
        <v/>
      </c>
      <c r="N69" s="199" t="str">
        <f>IF(AND('For Requestors'!H64=0,'For Requestors'!I64=0),"",SUM('For Requestors'!H64:'For Requestors'!I64)/43560)</f>
        <v/>
      </c>
      <c r="O69" s="229"/>
      <c r="P69" s="230" t="str">
        <f>IF('For Requestors'!C64="","",((SUM('For Requestors'!E64:G64)/43560)*O69)*0.9)</f>
        <v/>
      </c>
      <c r="Q69" s="230" t="str">
        <f>IF('For Requestors'!C64="","",((SUM('For Requestors'!H64:I64)/43560)*O69)*0.5)</f>
        <v/>
      </c>
      <c r="R69" s="230" t="str">
        <f t="shared" si="2"/>
        <v/>
      </c>
      <c r="S69" s="230" t="str">
        <f t="shared" si="3"/>
        <v/>
      </c>
      <c r="T69" s="229"/>
      <c r="U69" s="229"/>
      <c r="V69" s="230" t="str">
        <f t="shared" si="4"/>
        <v/>
      </c>
      <c r="W69" s="178"/>
      <c r="X69" s="204"/>
      <c r="Y69" s="204"/>
      <c r="Z69" s="204"/>
      <c r="AA69" s="149"/>
      <c r="AB69" s="149"/>
    </row>
    <row r="70" spans="1:28" x14ac:dyDescent="0.25">
      <c r="A70" s="153" t="str">
        <f>IF('For Requestors'!A65 = "","",'For Requestors'!A65)</f>
        <v/>
      </c>
      <c r="B70" s="45" t="str">
        <f>IF('For Requestors'!B65="","",'For Requestors'!B65)</f>
        <v/>
      </c>
      <c r="C70" s="236" t="str">
        <f>IF('For Requestors'!C65="","",'For Requestors'!C65)</f>
        <v/>
      </c>
      <c r="D70" s="179"/>
      <c r="E70" s="148"/>
      <c r="F70" s="225" t="str">
        <f>IF('For Requestors'!L65="","",'For Requestors'!L65)</f>
        <v/>
      </c>
      <c r="G70" s="226" t="str">
        <f>IF('For Requestors'!M65="","",'For Requestors'!M65)</f>
        <v/>
      </c>
      <c r="H70" s="227" t="str">
        <f>IF('For Requestors'!N65="","",'For Requestors'!N65)</f>
        <v/>
      </c>
      <c r="I70" s="211" t="str">
        <f>IF('For Requestors'!K65=0,"",'For Requestors'!K65)</f>
        <v/>
      </c>
      <c r="J70" s="46" t="str">
        <f>IFERROR('For Requestors'!K65/43560,"")</f>
        <v/>
      </c>
      <c r="K70" s="228" t="str">
        <f t="shared" si="1"/>
        <v/>
      </c>
      <c r="L70" s="199" t="str">
        <f>IF('For Requestors'!D65/43560=0,"",'For Requestors'!D65/43560)</f>
        <v/>
      </c>
      <c r="M70" s="199" t="str">
        <f>IF(AND('For Requestors'!E65=0,'For Requestors'!G65=0,'For Requestors'!A65=""),"",SUM('For Requestors'!E65:'For Requestors'!G65)/43560)</f>
        <v/>
      </c>
      <c r="N70" s="199" t="str">
        <f>IF(AND('For Requestors'!H65=0,'For Requestors'!I65=0),"",SUM('For Requestors'!H65:'For Requestors'!I65)/43560)</f>
        <v/>
      </c>
      <c r="O70" s="229"/>
      <c r="P70" s="230" t="str">
        <f>IF('For Requestors'!C65="","",((SUM('For Requestors'!E65:G65)/43560)*O70)*0.9)</f>
        <v/>
      </c>
      <c r="Q70" s="230" t="str">
        <f>IF('For Requestors'!C65="","",((SUM('For Requestors'!H65:I65)/43560)*O70)*0.5)</f>
        <v/>
      </c>
      <c r="R70" s="230" t="str">
        <f t="shared" si="2"/>
        <v/>
      </c>
      <c r="S70" s="230" t="str">
        <f t="shared" si="3"/>
        <v/>
      </c>
      <c r="T70" s="229"/>
      <c r="U70" s="229"/>
      <c r="V70" s="230" t="str">
        <f t="shared" si="4"/>
        <v/>
      </c>
      <c r="W70" s="178"/>
      <c r="X70" s="204"/>
      <c r="Y70" s="204"/>
      <c r="Z70" s="204"/>
      <c r="AA70" s="149"/>
      <c r="AB70" s="149"/>
    </row>
    <row r="71" spans="1:28" x14ac:dyDescent="0.25">
      <c r="A71" s="153" t="str">
        <f>IF('For Requestors'!A66 = "","",'For Requestors'!A66)</f>
        <v/>
      </c>
      <c r="B71" s="45" t="str">
        <f>IF('For Requestors'!B66="","",'For Requestors'!B66)</f>
        <v/>
      </c>
      <c r="C71" s="236" t="str">
        <f>IF('For Requestors'!C66="","",'For Requestors'!C66)</f>
        <v/>
      </c>
      <c r="D71" s="179"/>
      <c r="E71" s="148"/>
      <c r="F71" s="225" t="str">
        <f>IF('For Requestors'!L66="","",'For Requestors'!L66)</f>
        <v/>
      </c>
      <c r="G71" s="226" t="str">
        <f>IF('For Requestors'!M66="","",'For Requestors'!M66)</f>
        <v/>
      </c>
      <c r="H71" s="227" t="str">
        <f>IF('For Requestors'!N66="","",'For Requestors'!N66)</f>
        <v/>
      </c>
      <c r="I71" s="211" t="str">
        <f>IF('For Requestors'!K66=0,"",'For Requestors'!K66)</f>
        <v/>
      </c>
      <c r="J71" s="46" t="str">
        <f>IFERROR('For Requestors'!K66/43560,"")</f>
        <v/>
      </c>
      <c r="K71" s="228" t="str">
        <f t="shared" si="1"/>
        <v/>
      </c>
      <c r="L71" s="199" t="str">
        <f>IF('For Requestors'!D66/43560=0,"",'For Requestors'!D66/43560)</f>
        <v/>
      </c>
      <c r="M71" s="199" t="str">
        <f>IF(AND('For Requestors'!E66=0,'For Requestors'!G66=0,'For Requestors'!A66=""),"",SUM('For Requestors'!E66:'For Requestors'!G66)/43560)</f>
        <v/>
      </c>
      <c r="N71" s="199" t="str">
        <f>IF(AND('For Requestors'!H66=0,'For Requestors'!I66=0),"",SUM('For Requestors'!H66:'For Requestors'!I66)/43560)</f>
        <v/>
      </c>
      <c r="O71" s="229"/>
      <c r="P71" s="230" t="str">
        <f>IF('For Requestors'!C66="","",((SUM('For Requestors'!E66:G66)/43560)*O71)*0.9)</f>
        <v/>
      </c>
      <c r="Q71" s="230" t="str">
        <f>IF('For Requestors'!C66="","",((SUM('For Requestors'!H66:I66)/43560)*O71)*0.5)</f>
        <v/>
      </c>
      <c r="R71" s="230" t="str">
        <f t="shared" si="2"/>
        <v/>
      </c>
      <c r="S71" s="230" t="str">
        <f t="shared" si="3"/>
        <v/>
      </c>
      <c r="T71" s="229"/>
      <c r="U71" s="229"/>
      <c r="V71" s="230" t="str">
        <f t="shared" si="4"/>
        <v/>
      </c>
      <c r="W71" s="178"/>
      <c r="X71" s="204"/>
      <c r="Y71" s="204"/>
      <c r="Z71" s="204"/>
      <c r="AA71" s="149"/>
      <c r="AB71" s="149"/>
    </row>
    <row r="72" spans="1:28" x14ac:dyDescent="0.25">
      <c r="A72" s="153" t="str">
        <f>IF('For Requestors'!A67 = "","",'For Requestors'!A67)</f>
        <v/>
      </c>
      <c r="B72" s="45" t="str">
        <f>IF('For Requestors'!B67="","",'For Requestors'!B67)</f>
        <v/>
      </c>
      <c r="C72" s="236" t="str">
        <f>IF('For Requestors'!C67="","",'For Requestors'!C67)</f>
        <v/>
      </c>
      <c r="D72" s="179"/>
      <c r="E72" s="148"/>
      <c r="F72" s="225" t="str">
        <f>IF('For Requestors'!L67="","",'For Requestors'!L67)</f>
        <v/>
      </c>
      <c r="G72" s="226" t="str">
        <f>IF('For Requestors'!M67="","",'For Requestors'!M67)</f>
        <v/>
      </c>
      <c r="H72" s="227" t="str">
        <f>IF('For Requestors'!N67="","",'For Requestors'!N67)</f>
        <v/>
      </c>
      <c r="I72" s="211" t="str">
        <f>IF('For Requestors'!K67=0,"",'For Requestors'!K67)</f>
        <v/>
      </c>
      <c r="J72" s="46" t="str">
        <f>IFERROR('For Requestors'!K67/43560,"")</f>
        <v/>
      </c>
      <c r="K72" s="228" t="str">
        <f t="shared" si="1"/>
        <v/>
      </c>
      <c r="L72" s="199" t="str">
        <f>IF('For Requestors'!D67/43560=0,"",'For Requestors'!D67/43560)</f>
        <v/>
      </c>
      <c r="M72" s="199" t="str">
        <f>IF(AND('For Requestors'!E67=0,'For Requestors'!G67=0,'For Requestors'!A67=""),"",SUM('For Requestors'!E67:'For Requestors'!G67)/43560)</f>
        <v/>
      </c>
      <c r="N72" s="199" t="str">
        <f>IF(AND('For Requestors'!H67=0,'For Requestors'!I67=0),"",SUM('For Requestors'!H67:'For Requestors'!I67)/43560)</f>
        <v/>
      </c>
      <c r="O72" s="229"/>
      <c r="P72" s="230" t="str">
        <f>IF('For Requestors'!C67="","",((SUM('For Requestors'!E67:G67)/43560)*O72)*0.9)</f>
        <v/>
      </c>
      <c r="Q72" s="230" t="str">
        <f>IF('For Requestors'!C67="","",((SUM('For Requestors'!H67:I67)/43560)*O72)*0.5)</f>
        <v/>
      </c>
      <c r="R72" s="230" t="str">
        <f t="shared" si="2"/>
        <v/>
      </c>
      <c r="S72" s="230" t="str">
        <f t="shared" si="3"/>
        <v/>
      </c>
      <c r="T72" s="229"/>
      <c r="U72" s="229"/>
      <c r="V72" s="230" t="str">
        <f t="shared" si="4"/>
        <v/>
      </c>
      <c r="W72" s="178"/>
      <c r="X72" s="204"/>
      <c r="Y72" s="204"/>
      <c r="Z72" s="204"/>
      <c r="AA72" s="149"/>
      <c r="AB72" s="149"/>
    </row>
    <row r="73" spans="1:28" x14ac:dyDescent="0.25">
      <c r="A73" s="153" t="str">
        <f>IF('For Requestors'!A68 = "","",'For Requestors'!A68)</f>
        <v/>
      </c>
      <c r="B73" s="45" t="str">
        <f>IF('For Requestors'!B68="","",'For Requestors'!B68)</f>
        <v/>
      </c>
      <c r="C73" s="236" t="str">
        <f>IF('For Requestors'!C68="","",'For Requestors'!C68)</f>
        <v/>
      </c>
      <c r="D73" s="179"/>
      <c r="E73" s="148"/>
      <c r="F73" s="225" t="str">
        <f>IF('For Requestors'!L68="","",'For Requestors'!L68)</f>
        <v/>
      </c>
      <c r="G73" s="226" t="str">
        <f>IF('For Requestors'!M68="","",'For Requestors'!M68)</f>
        <v/>
      </c>
      <c r="H73" s="227" t="str">
        <f>IF('For Requestors'!N68="","",'For Requestors'!N68)</f>
        <v/>
      </c>
      <c r="I73" s="211" t="str">
        <f>IF('For Requestors'!K68=0,"",'For Requestors'!K68)</f>
        <v/>
      </c>
      <c r="J73" s="46" t="str">
        <f>IFERROR('For Requestors'!K68/43560,"")</f>
        <v/>
      </c>
      <c r="K73" s="228" t="str">
        <f t="shared" si="1"/>
        <v/>
      </c>
      <c r="L73" s="199" t="str">
        <f>IF('For Requestors'!D68/43560=0,"",'For Requestors'!D68/43560)</f>
        <v/>
      </c>
      <c r="M73" s="199" t="str">
        <f>IF(AND('For Requestors'!E68=0,'For Requestors'!G68=0,'For Requestors'!A68=""),"",SUM('For Requestors'!E68:'For Requestors'!G68)/43560)</f>
        <v/>
      </c>
      <c r="N73" s="199" t="str">
        <f>IF(AND('For Requestors'!H68=0,'For Requestors'!I68=0),"",SUM('For Requestors'!H68:'For Requestors'!I68)/43560)</f>
        <v/>
      </c>
      <c r="O73" s="229"/>
      <c r="P73" s="230" t="str">
        <f>IF('For Requestors'!C68="","",((SUM('For Requestors'!E68:G68)/43560)*O73)*0.9)</f>
        <v/>
      </c>
      <c r="Q73" s="230" t="str">
        <f>IF('For Requestors'!C68="","",((SUM('For Requestors'!H68:I68)/43560)*O73)*0.5)</f>
        <v/>
      </c>
      <c r="R73" s="230" t="str">
        <f t="shared" si="2"/>
        <v/>
      </c>
      <c r="S73" s="230" t="str">
        <f t="shared" si="3"/>
        <v/>
      </c>
      <c r="T73" s="229"/>
      <c r="U73" s="229"/>
      <c r="V73" s="230" t="str">
        <f t="shared" si="4"/>
        <v/>
      </c>
      <c r="W73" s="178"/>
      <c r="X73" s="204"/>
      <c r="Y73" s="204"/>
      <c r="Z73" s="204"/>
      <c r="AA73" s="149"/>
      <c r="AB73" s="149"/>
    </row>
    <row r="74" spans="1:28" x14ac:dyDescent="0.25">
      <c r="A74" s="153" t="str">
        <f>IF('For Requestors'!A69 = "","",'For Requestors'!A69)</f>
        <v/>
      </c>
      <c r="B74" s="45" t="str">
        <f>IF('For Requestors'!B69="","",'For Requestors'!B69)</f>
        <v/>
      </c>
      <c r="C74" s="236" t="str">
        <f>IF('For Requestors'!C69="","",'For Requestors'!C69)</f>
        <v/>
      </c>
      <c r="D74" s="179"/>
      <c r="E74" s="148"/>
      <c r="F74" s="225" t="str">
        <f>IF('For Requestors'!L69="","",'For Requestors'!L69)</f>
        <v/>
      </c>
      <c r="G74" s="226" t="str">
        <f>IF('For Requestors'!M69="","",'For Requestors'!M69)</f>
        <v/>
      </c>
      <c r="H74" s="227" t="str">
        <f>IF('For Requestors'!N69="","",'For Requestors'!N69)</f>
        <v/>
      </c>
      <c r="I74" s="211" t="str">
        <f>IF('For Requestors'!K69=0,"",'For Requestors'!K69)</f>
        <v/>
      </c>
      <c r="J74" s="46" t="str">
        <f>IFERROR('For Requestors'!K69/43560,"")</f>
        <v/>
      </c>
      <c r="K74" s="228" t="str">
        <f t="shared" si="1"/>
        <v/>
      </c>
      <c r="L74" s="199" t="str">
        <f>IF('For Requestors'!D69/43560=0,"",'For Requestors'!D69/43560)</f>
        <v/>
      </c>
      <c r="M74" s="199" t="str">
        <f>IF(AND('For Requestors'!E69=0,'For Requestors'!G69=0,'For Requestors'!A69=""),"",SUM('For Requestors'!E69:'For Requestors'!G69)/43560)</f>
        <v/>
      </c>
      <c r="N74" s="199" t="str">
        <f>IF(AND('For Requestors'!H69=0,'For Requestors'!I69=0),"",SUM('For Requestors'!H69:'For Requestors'!I69)/43560)</f>
        <v/>
      </c>
      <c r="O74" s="229"/>
      <c r="P74" s="230" t="str">
        <f>IF('For Requestors'!C69="","",((SUM('For Requestors'!E69:G69)/43560)*O74)*0.9)</f>
        <v/>
      </c>
      <c r="Q74" s="230" t="str">
        <f>IF('For Requestors'!C69="","",((SUM('For Requestors'!H69:I69)/43560)*O74)*0.5)</f>
        <v/>
      </c>
      <c r="R74" s="230" t="str">
        <f t="shared" si="2"/>
        <v/>
      </c>
      <c r="S74" s="230" t="str">
        <f t="shared" si="3"/>
        <v/>
      </c>
      <c r="T74" s="229"/>
      <c r="U74" s="229"/>
      <c r="V74" s="230" t="str">
        <f t="shared" si="4"/>
        <v/>
      </c>
      <c r="W74" s="178"/>
      <c r="X74" s="204"/>
      <c r="Y74" s="204"/>
      <c r="Z74" s="204"/>
      <c r="AA74" s="149"/>
      <c r="AB74" s="149"/>
    </row>
    <row r="75" spans="1:28" x14ac:dyDescent="0.25">
      <c r="A75" s="153" t="str">
        <f>IF('For Requestors'!A70 = "","",'For Requestors'!A70)</f>
        <v/>
      </c>
      <c r="B75" s="45" t="str">
        <f>IF('For Requestors'!B70="","",'For Requestors'!B70)</f>
        <v/>
      </c>
      <c r="C75" s="236" t="str">
        <f>IF('For Requestors'!C70="","",'For Requestors'!C70)</f>
        <v/>
      </c>
      <c r="D75" s="179"/>
      <c r="E75" s="148"/>
      <c r="F75" s="225" t="str">
        <f>IF('For Requestors'!L70="","",'For Requestors'!L70)</f>
        <v/>
      </c>
      <c r="G75" s="226" t="str">
        <f>IF('For Requestors'!M70="","",'For Requestors'!M70)</f>
        <v/>
      </c>
      <c r="H75" s="227" t="str">
        <f>IF('For Requestors'!N70="","",'For Requestors'!N70)</f>
        <v/>
      </c>
      <c r="I75" s="211" t="str">
        <f>IF('For Requestors'!K70=0,"",'For Requestors'!K70)</f>
        <v/>
      </c>
      <c r="J75" s="46" t="str">
        <f>IFERROR('For Requestors'!K70/43560,"")</f>
        <v/>
      </c>
      <c r="K75" s="228" t="str">
        <f t="shared" ref="K75:K138" si="5">IFERROR(G75/J75,"")</f>
        <v/>
      </c>
      <c r="L75" s="199" t="str">
        <f>IF('For Requestors'!D70/43560=0,"",'For Requestors'!D70/43560)</f>
        <v/>
      </c>
      <c r="M75" s="199" t="str">
        <f>IF(AND('For Requestors'!E70=0,'For Requestors'!G70=0,'For Requestors'!A70=""),"",SUM('For Requestors'!E70:'For Requestors'!G70)/43560)</f>
        <v/>
      </c>
      <c r="N75" s="199" t="str">
        <f>IF(AND('For Requestors'!H70=0,'For Requestors'!I70=0),"",SUM('For Requestors'!H70:'For Requestors'!I70)/43560)</f>
        <v/>
      </c>
      <c r="O75" s="229"/>
      <c r="P75" s="230" t="str">
        <f>IF('For Requestors'!C70="","",((SUM('For Requestors'!E70:G70)/43560)*O75)*0.9)</f>
        <v/>
      </c>
      <c r="Q75" s="230" t="str">
        <f>IF('For Requestors'!C70="","",((SUM('For Requestors'!H70:I70)/43560)*O75)*0.5)</f>
        <v/>
      </c>
      <c r="R75" s="230" t="str">
        <f t="shared" ref="R75:R138" si="6">IFERROR(L75*O75, "")</f>
        <v/>
      </c>
      <c r="S75" s="230" t="str">
        <f t="shared" ref="S75:S138" si="7">IFERROR(P75+Q75,"")</f>
        <v/>
      </c>
      <c r="T75" s="229"/>
      <c r="U75" s="229"/>
      <c r="V75" s="230" t="str">
        <f t="shared" ref="V75:V138" si="8">IF(SUM(R75:U75) = 0,"",SUM(R75:U75))</f>
        <v/>
      </c>
      <c r="W75" s="178"/>
      <c r="X75" s="204"/>
      <c r="Y75" s="204"/>
      <c r="Z75" s="204"/>
      <c r="AA75" s="149"/>
      <c r="AB75" s="149"/>
    </row>
    <row r="76" spans="1:28" x14ac:dyDescent="0.25">
      <c r="A76" s="153" t="str">
        <f>IF('For Requestors'!A71 = "","",'For Requestors'!A71)</f>
        <v/>
      </c>
      <c r="B76" s="45" t="str">
        <f>IF('For Requestors'!B71="","",'For Requestors'!B71)</f>
        <v/>
      </c>
      <c r="C76" s="236" t="str">
        <f>IF('For Requestors'!C71="","",'For Requestors'!C71)</f>
        <v/>
      </c>
      <c r="D76" s="179"/>
      <c r="E76" s="148"/>
      <c r="F76" s="225" t="str">
        <f>IF('For Requestors'!L71="","",'For Requestors'!L71)</f>
        <v/>
      </c>
      <c r="G76" s="226" t="str">
        <f>IF('For Requestors'!M71="","",'For Requestors'!M71)</f>
        <v/>
      </c>
      <c r="H76" s="227" t="str">
        <f>IF('For Requestors'!N71="","",'For Requestors'!N71)</f>
        <v/>
      </c>
      <c r="I76" s="211" t="str">
        <f>IF('For Requestors'!K71=0,"",'For Requestors'!K71)</f>
        <v/>
      </c>
      <c r="J76" s="46" t="str">
        <f>IFERROR('For Requestors'!K71/43560,"")</f>
        <v/>
      </c>
      <c r="K76" s="228" t="str">
        <f t="shared" si="5"/>
        <v/>
      </c>
      <c r="L76" s="199" t="str">
        <f>IF('For Requestors'!D71/43560=0,"",'For Requestors'!D71/43560)</f>
        <v/>
      </c>
      <c r="M76" s="199" t="str">
        <f>IF(AND('For Requestors'!E71=0,'For Requestors'!G71=0,'For Requestors'!A71=""),"",SUM('For Requestors'!E71:'For Requestors'!G71)/43560)</f>
        <v/>
      </c>
      <c r="N76" s="199" t="str">
        <f>IF(AND('For Requestors'!H71=0,'For Requestors'!I71=0),"",SUM('For Requestors'!H71:'For Requestors'!I71)/43560)</f>
        <v/>
      </c>
      <c r="O76" s="229"/>
      <c r="P76" s="230" t="str">
        <f>IF('For Requestors'!C71="","",((SUM('For Requestors'!E71:G71)/43560)*O76)*0.9)</f>
        <v/>
      </c>
      <c r="Q76" s="230" t="str">
        <f>IF('For Requestors'!C71="","",((SUM('For Requestors'!H71:I71)/43560)*O76)*0.5)</f>
        <v/>
      </c>
      <c r="R76" s="230" t="str">
        <f t="shared" si="6"/>
        <v/>
      </c>
      <c r="S76" s="230" t="str">
        <f t="shared" si="7"/>
        <v/>
      </c>
      <c r="T76" s="229"/>
      <c r="U76" s="229"/>
      <c r="V76" s="230" t="str">
        <f t="shared" si="8"/>
        <v/>
      </c>
      <c r="W76" s="178"/>
      <c r="X76" s="204"/>
      <c r="Y76" s="204"/>
      <c r="Z76" s="204"/>
      <c r="AA76" s="149"/>
      <c r="AB76" s="149"/>
    </row>
    <row r="77" spans="1:28" x14ac:dyDescent="0.25">
      <c r="A77" s="153" t="str">
        <f>IF('For Requestors'!A72 = "","",'For Requestors'!A72)</f>
        <v/>
      </c>
      <c r="B77" s="45" t="str">
        <f>IF('For Requestors'!B72="","",'For Requestors'!B72)</f>
        <v/>
      </c>
      <c r="C77" s="236" t="str">
        <f>IF('For Requestors'!C72="","",'For Requestors'!C72)</f>
        <v/>
      </c>
      <c r="D77" s="179"/>
      <c r="E77" s="148"/>
      <c r="F77" s="225" t="str">
        <f>IF('For Requestors'!L72="","",'For Requestors'!L72)</f>
        <v/>
      </c>
      <c r="G77" s="226" t="str">
        <f>IF('For Requestors'!M72="","",'For Requestors'!M72)</f>
        <v/>
      </c>
      <c r="H77" s="227" t="str">
        <f>IF('For Requestors'!N72="","",'For Requestors'!N72)</f>
        <v/>
      </c>
      <c r="I77" s="211" t="str">
        <f>IF('For Requestors'!K72=0,"",'For Requestors'!K72)</f>
        <v/>
      </c>
      <c r="J77" s="46" t="str">
        <f>IFERROR('For Requestors'!K72/43560,"")</f>
        <v/>
      </c>
      <c r="K77" s="228" t="str">
        <f t="shared" si="5"/>
        <v/>
      </c>
      <c r="L77" s="199" t="str">
        <f>IF('For Requestors'!D72/43560=0,"",'For Requestors'!D72/43560)</f>
        <v/>
      </c>
      <c r="M77" s="199" t="str">
        <f>IF(AND('For Requestors'!E72=0,'For Requestors'!G72=0,'For Requestors'!A72=""),"",SUM('For Requestors'!E72:'For Requestors'!G72)/43560)</f>
        <v/>
      </c>
      <c r="N77" s="199" t="str">
        <f>IF(AND('For Requestors'!H72=0,'For Requestors'!I72=0),"",SUM('For Requestors'!H72:'For Requestors'!I72)/43560)</f>
        <v/>
      </c>
      <c r="O77" s="229"/>
      <c r="P77" s="230" t="str">
        <f>IF('For Requestors'!C72="","",((SUM('For Requestors'!E72:G72)/43560)*O77)*0.9)</f>
        <v/>
      </c>
      <c r="Q77" s="230" t="str">
        <f>IF('For Requestors'!C72="","",((SUM('For Requestors'!H72:I72)/43560)*O77)*0.5)</f>
        <v/>
      </c>
      <c r="R77" s="230" t="str">
        <f t="shared" si="6"/>
        <v/>
      </c>
      <c r="S77" s="230" t="str">
        <f t="shared" si="7"/>
        <v/>
      </c>
      <c r="T77" s="229"/>
      <c r="U77" s="229"/>
      <c r="V77" s="230" t="str">
        <f t="shared" si="8"/>
        <v/>
      </c>
      <c r="W77" s="178"/>
      <c r="X77" s="204"/>
      <c r="Y77" s="204"/>
      <c r="Z77" s="204"/>
      <c r="AA77" s="149"/>
      <c r="AB77" s="149"/>
    </row>
    <row r="78" spans="1:28" x14ac:dyDescent="0.25">
      <c r="A78" s="153" t="str">
        <f>IF('For Requestors'!A73 = "","",'For Requestors'!A73)</f>
        <v/>
      </c>
      <c r="B78" s="45" t="str">
        <f>IF('For Requestors'!B73="","",'For Requestors'!B73)</f>
        <v/>
      </c>
      <c r="C78" s="236" t="str">
        <f>IF('For Requestors'!C73="","",'For Requestors'!C73)</f>
        <v/>
      </c>
      <c r="D78" s="179"/>
      <c r="E78" s="148"/>
      <c r="F78" s="225" t="str">
        <f>IF('For Requestors'!L73="","",'For Requestors'!L73)</f>
        <v/>
      </c>
      <c r="G78" s="226" t="str">
        <f>IF('For Requestors'!M73="","",'For Requestors'!M73)</f>
        <v/>
      </c>
      <c r="H78" s="227" t="str">
        <f>IF('For Requestors'!N73="","",'For Requestors'!N73)</f>
        <v/>
      </c>
      <c r="I78" s="211" t="str">
        <f>IF('For Requestors'!K73=0,"",'For Requestors'!K73)</f>
        <v/>
      </c>
      <c r="J78" s="46" t="str">
        <f>IFERROR('For Requestors'!K73/43560,"")</f>
        <v/>
      </c>
      <c r="K78" s="228" t="str">
        <f t="shared" si="5"/>
        <v/>
      </c>
      <c r="L78" s="199" t="str">
        <f>IF('For Requestors'!D73/43560=0,"",'For Requestors'!D73/43560)</f>
        <v/>
      </c>
      <c r="M78" s="199" t="str">
        <f>IF(AND('For Requestors'!E73=0,'For Requestors'!G73=0,'For Requestors'!A73=""),"",SUM('For Requestors'!E73:'For Requestors'!G73)/43560)</f>
        <v/>
      </c>
      <c r="N78" s="199" t="str">
        <f>IF(AND('For Requestors'!H73=0,'For Requestors'!I73=0),"",SUM('For Requestors'!H73:'For Requestors'!I73)/43560)</f>
        <v/>
      </c>
      <c r="O78" s="229"/>
      <c r="P78" s="230" t="str">
        <f>IF('For Requestors'!C73="","",((SUM('For Requestors'!E73:G73)/43560)*O78)*0.9)</f>
        <v/>
      </c>
      <c r="Q78" s="230" t="str">
        <f>IF('For Requestors'!C73="","",((SUM('For Requestors'!H73:I73)/43560)*O78)*0.5)</f>
        <v/>
      </c>
      <c r="R78" s="230" t="str">
        <f t="shared" si="6"/>
        <v/>
      </c>
      <c r="S78" s="230" t="str">
        <f t="shared" si="7"/>
        <v/>
      </c>
      <c r="T78" s="229"/>
      <c r="U78" s="229"/>
      <c r="V78" s="230" t="str">
        <f t="shared" si="8"/>
        <v/>
      </c>
      <c r="W78" s="178"/>
      <c r="X78" s="204"/>
      <c r="Y78" s="204"/>
      <c r="Z78" s="204"/>
      <c r="AA78" s="149"/>
      <c r="AB78" s="149"/>
    </row>
    <row r="79" spans="1:28" x14ac:dyDescent="0.25">
      <c r="A79" s="153" t="str">
        <f>IF('For Requestors'!A74 = "","",'For Requestors'!A74)</f>
        <v/>
      </c>
      <c r="B79" s="45" t="str">
        <f>IF('For Requestors'!B74="","",'For Requestors'!B74)</f>
        <v/>
      </c>
      <c r="C79" s="236" t="str">
        <f>IF('For Requestors'!C74="","",'For Requestors'!C74)</f>
        <v/>
      </c>
      <c r="D79" s="179"/>
      <c r="E79" s="148"/>
      <c r="F79" s="225" t="str">
        <f>IF('For Requestors'!L74="","",'For Requestors'!L74)</f>
        <v/>
      </c>
      <c r="G79" s="226" t="str">
        <f>IF('For Requestors'!M74="","",'For Requestors'!M74)</f>
        <v/>
      </c>
      <c r="H79" s="227" t="str">
        <f>IF('For Requestors'!N74="","",'For Requestors'!N74)</f>
        <v/>
      </c>
      <c r="I79" s="211" t="str">
        <f>IF('For Requestors'!K74=0,"",'For Requestors'!K74)</f>
        <v/>
      </c>
      <c r="J79" s="46" t="str">
        <f>IFERROR('For Requestors'!K74/43560,"")</f>
        <v/>
      </c>
      <c r="K79" s="228" t="str">
        <f t="shared" si="5"/>
        <v/>
      </c>
      <c r="L79" s="199" t="str">
        <f>IF('For Requestors'!D74/43560=0,"",'For Requestors'!D74/43560)</f>
        <v/>
      </c>
      <c r="M79" s="199" t="str">
        <f>IF(AND('For Requestors'!E74=0,'For Requestors'!G74=0,'For Requestors'!A74=""),"",SUM('For Requestors'!E74:'For Requestors'!G74)/43560)</f>
        <v/>
      </c>
      <c r="N79" s="199" t="str">
        <f>IF(AND('For Requestors'!H74=0,'For Requestors'!I74=0),"",SUM('For Requestors'!H74:'For Requestors'!I74)/43560)</f>
        <v/>
      </c>
      <c r="O79" s="229"/>
      <c r="P79" s="230" t="str">
        <f>IF('For Requestors'!C74="","",((SUM('For Requestors'!E74:G74)/43560)*O79)*0.9)</f>
        <v/>
      </c>
      <c r="Q79" s="230" t="str">
        <f>IF('For Requestors'!C74="","",((SUM('For Requestors'!H74:I74)/43560)*O79)*0.5)</f>
        <v/>
      </c>
      <c r="R79" s="230" t="str">
        <f t="shared" si="6"/>
        <v/>
      </c>
      <c r="S79" s="230" t="str">
        <f t="shared" si="7"/>
        <v/>
      </c>
      <c r="T79" s="229"/>
      <c r="U79" s="229"/>
      <c r="V79" s="230" t="str">
        <f t="shared" si="8"/>
        <v/>
      </c>
      <c r="W79" s="178"/>
      <c r="X79" s="204"/>
      <c r="Y79" s="204"/>
      <c r="Z79" s="204"/>
      <c r="AA79" s="149"/>
      <c r="AB79" s="149"/>
    </row>
    <row r="80" spans="1:28" x14ac:dyDescent="0.25">
      <c r="A80" s="153" t="str">
        <f>IF('For Requestors'!A75 = "","",'For Requestors'!A75)</f>
        <v/>
      </c>
      <c r="B80" s="45" t="str">
        <f>IF('For Requestors'!B75="","",'For Requestors'!B75)</f>
        <v/>
      </c>
      <c r="C80" s="236" t="str">
        <f>IF('For Requestors'!C75="","",'For Requestors'!C75)</f>
        <v/>
      </c>
      <c r="D80" s="179"/>
      <c r="E80" s="148"/>
      <c r="F80" s="225" t="str">
        <f>IF('For Requestors'!L75="","",'For Requestors'!L75)</f>
        <v/>
      </c>
      <c r="G80" s="226" t="str">
        <f>IF('For Requestors'!M75="","",'For Requestors'!M75)</f>
        <v/>
      </c>
      <c r="H80" s="227" t="str">
        <f>IF('For Requestors'!N75="","",'For Requestors'!N75)</f>
        <v/>
      </c>
      <c r="I80" s="211" t="str">
        <f>IF('For Requestors'!K75=0,"",'For Requestors'!K75)</f>
        <v/>
      </c>
      <c r="J80" s="46" t="str">
        <f>IFERROR('For Requestors'!K75/43560,"")</f>
        <v/>
      </c>
      <c r="K80" s="228" t="str">
        <f t="shared" si="5"/>
        <v/>
      </c>
      <c r="L80" s="199" t="str">
        <f>IF('For Requestors'!D75/43560=0,"",'For Requestors'!D75/43560)</f>
        <v/>
      </c>
      <c r="M80" s="199" t="str">
        <f>IF(AND('For Requestors'!E75=0,'For Requestors'!G75=0,'For Requestors'!A75=""),"",SUM('For Requestors'!E75:'For Requestors'!G75)/43560)</f>
        <v/>
      </c>
      <c r="N80" s="199" t="str">
        <f>IF(AND('For Requestors'!H75=0,'For Requestors'!I75=0),"",SUM('For Requestors'!H75:'For Requestors'!I75)/43560)</f>
        <v/>
      </c>
      <c r="O80" s="229"/>
      <c r="P80" s="230" t="str">
        <f>IF('For Requestors'!C75="","",((SUM('For Requestors'!E75:G75)/43560)*O80)*0.9)</f>
        <v/>
      </c>
      <c r="Q80" s="230" t="str">
        <f>IF('For Requestors'!C75="","",((SUM('For Requestors'!H75:I75)/43560)*O80)*0.5)</f>
        <v/>
      </c>
      <c r="R80" s="230" t="str">
        <f t="shared" si="6"/>
        <v/>
      </c>
      <c r="S80" s="230" t="str">
        <f t="shared" si="7"/>
        <v/>
      </c>
      <c r="T80" s="229"/>
      <c r="U80" s="229"/>
      <c r="V80" s="230" t="str">
        <f t="shared" si="8"/>
        <v/>
      </c>
      <c r="W80" s="178"/>
      <c r="X80" s="204"/>
      <c r="Y80" s="204"/>
      <c r="Z80" s="204"/>
      <c r="AA80" s="149"/>
      <c r="AB80" s="149"/>
    </row>
    <row r="81" spans="1:28" x14ac:dyDescent="0.25">
      <c r="A81" s="153" t="str">
        <f>IF('For Requestors'!A76 = "","",'For Requestors'!A76)</f>
        <v/>
      </c>
      <c r="B81" s="45" t="str">
        <f>IF('For Requestors'!B76="","",'For Requestors'!B76)</f>
        <v/>
      </c>
      <c r="C81" s="236" t="str">
        <f>IF('For Requestors'!C76="","",'For Requestors'!C76)</f>
        <v/>
      </c>
      <c r="D81" s="179"/>
      <c r="E81" s="148"/>
      <c r="F81" s="225" t="str">
        <f>IF('For Requestors'!L76="","",'For Requestors'!L76)</f>
        <v/>
      </c>
      <c r="G81" s="226" t="str">
        <f>IF('For Requestors'!M76="","",'For Requestors'!M76)</f>
        <v/>
      </c>
      <c r="H81" s="227" t="str">
        <f>IF('For Requestors'!N76="","",'For Requestors'!N76)</f>
        <v/>
      </c>
      <c r="I81" s="211" t="str">
        <f>IF('For Requestors'!K76=0,"",'For Requestors'!K76)</f>
        <v/>
      </c>
      <c r="J81" s="46" t="str">
        <f>IFERROR('For Requestors'!K76/43560,"")</f>
        <v/>
      </c>
      <c r="K81" s="228" t="str">
        <f t="shared" si="5"/>
        <v/>
      </c>
      <c r="L81" s="199" t="str">
        <f>IF('For Requestors'!D76/43560=0,"",'For Requestors'!D76/43560)</f>
        <v/>
      </c>
      <c r="M81" s="199" t="str">
        <f>IF(AND('For Requestors'!E76=0,'For Requestors'!G76=0,'For Requestors'!A76=""),"",SUM('For Requestors'!E76:'For Requestors'!G76)/43560)</f>
        <v/>
      </c>
      <c r="N81" s="199" t="str">
        <f>IF(AND('For Requestors'!H76=0,'For Requestors'!I76=0),"",SUM('For Requestors'!H76:'For Requestors'!I76)/43560)</f>
        <v/>
      </c>
      <c r="O81" s="229"/>
      <c r="P81" s="230" t="str">
        <f>IF('For Requestors'!C76="","",((SUM('For Requestors'!E76:G76)/43560)*O81)*0.9)</f>
        <v/>
      </c>
      <c r="Q81" s="230" t="str">
        <f>IF('For Requestors'!C76="","",((SUM('For Requestors'!H76:I76)/43560)*O81)*0.5)</f>
        <v/>
      </c>
      <c r="R81" s="230" t="str">
        <f t="shared" si="6"/>
        <v/>
      </c>
      <c r="S81" s="230" t="str">
        <f t="shared" si="7"/>
        <v/>
      </c>
      <c r="T81" s="229"/>
      <c r="U81" s="229"/>
      <c r="V81" s="230" t="str">
        <f t="shared" si="8"/>
        <v/>
      </c>
      <c r="W81" s="178"/>
      <c r="X81" s="204"/>
      <c r="Y81" s="204"/>
      <c r="Z81" s="204"/>
      <c r="AA81" s="149"/>
      <c r="AB81" s="149"/>
    </row>
    <row r="82" spans="1:28" x14ac:dyDescent="0.25">
      <c r="A82" s="153" t="str">
        <f>IF('For Requestors'!A77 = "","",'For Requestors'!A77)</f>
        <v/>
      </c>
      <c r="B82" s="45" t="str">
        <f>IF('For Requestors'!B77="","",'For Requestors'!B77)</f>
        <v/>
      </c>
      <c r="C82" s="236" t="str">
        <f>IF('For Requestors'!C77="","",'For Requestors'!C77)</f>
        <v/>
      </c>
      <c r="D82" s="179"/>
      <c r="E82" s="148"/>
      <c r="F82" s="225" t="str">
        <f>IF('For Requestors'!L77="","",'For Requestors'!L77)</f>
        <v/>
      </c>
      <c r="G82" s="226" t="str">
        <f>IF('For Requestors'!M77="","",'For Requestors'!M77)</f>
        <v/>
      </c>
      <c r="H82" s="227" t="str">
        <f>IF('For Requestors'!N77="","",'For Requestors'!N77)</f>
        <v/>
      </c>
      <c r="I82" s="211" t="str">
        <f>IF('For Requestors'!K77=0,"",'For Requestors'!K77)</f>
        <v/>
      </c>
      <c r="J82" s="46" t="str">
        <f>IFERROR('For Requestors'!K77/43560,"")</f>
        <v/>
      </c>
      <c r="K82" s="228" t="str">
        <f t="shared" si="5"/>
        <v/>
      </c>
      <c r="L82" s="199" t="str">
        <f>IF('For Requestors'!D77/43560=0,"",'For Requestors'!D77/43560)</f>
        <v/>
      </c>
      <c r="M82" s="199" t="str">
        <f>IF(AND('For Requestors'!E77=0,'For Requestors'!G77=0,'For Requestors'!A77=""),"",SUM('For Requestors'!E77:'For Requestors'!G77)/43560)</f>
        <v/>
      </c>
      <c r="N82" s="199" t="str">
        <f>IF(AND('For Requestors'!H77=0,'For Requestors'!I77=0),"",SUM('For Requestors'!H77:'For Requestors'!I77)/43560)</f>
        <v/>
      </c>
      <c r="O82" s="229"/>
      <c r="P82" s="230" t="str">
        <f>IF('For Requestors'!C77="","",((SUM('For Requestors'!E77:G77)/43560)*O82)*0.9)</f>
        <v/>
      </c>
      <c r="Q82" s="230" t="str">
        <f>IF('For Requestors'!C77="","",((SUM('For Requestors'!H77:I77)/43560)*O82)*0.5)</f>
        <v/>
      </c>
      <c r="R82" s="230" t="str">
        <f t="shared" si="6"/>
        <v/>
      </c>
      <c r="S82" s="230" t="str">
        <f t="shared" si="7"/>
        <v/>
      </c>
      <c r="T82" s="229"/>
      <c r="U82" s="229"/>
      <c r="V82" s="230" t="str">
        <f t="shared" si="8"/>
        <v/>
      </c>
      <c r="W82" s="178"/>
      <c r="X82" s="204"/>
      <c r="Y82" s="204"/>
      <c r="Z82" s="204"/>
      <c r="AA82" s="149"/>
      <c r="AB82" s="149"/>
    </row>
    <row r="83" spans="1:28" x14ac:dyDescent="0.25">
      <c r="A83" s="153" t="str">
        <f>IF('For Requestors'!A78 = "","",'For Requestors'!A78)</f>
        <v/>
      </c>
      <c r="B83" s="45" t="str">
        <f>IF('For Requestors'!B78="","",'For Requestors'!B78)</f>
        <v/>
      </c>
      <c r="C83" s="236" t="str">
        <f>IF('For Requestors'!C78="","",'For Requestors'!C78)</f>
        <v/>
      </c>
      <c r="D83" s="179"/>
      <c r="E83" s="148"/>
      <c r="F83" s="225" t="str">
        <f>IF('For Requestors'!L78="","",'For Requestors'!L78)</f>
        <v/>
      </c>
      <c r="G83" s="226" t="str">
        <f>IF('For Requestors'!M78="","",'For Requestors'!M78)</f>
        <v/>
      </c>
      <c r="H83" s="227" t="str">
        <f>IF('For Requestors'!N78="","",'For Requestors'!N78)</f>
        <v/>
      </c>
      <c r="I83" s="211" t="str">
        <f>IF('For Requestors'!K78=0,"",'For Requestors'!K78)</f>
        <v/>
      </c>
      <c r="J83" s="46" t="str">
        <f>IFERROR('For Requestors'!K78/43560,"")</f>
        <v/>
      </c>
      <c r="K83" s="228" t="str">
        <f t="shared" si="5"/>
        <v/>
      </c>
      <c r="L83" s="199" t="str">
        <f>IF('For Requestors'!D78/43560=0,"",'For Requestors'!D78/43560)</f>
        <v/>
      </c>
      <c r="M83" s="199" t="str">
        <f>IF(AND('For Requestors'!E78=0,'For Requestors'!G78=0,'For Requestors'!A78=""),"",SUM('For Requestors'!E78:'For Requestors'!G78)/43560)</f>
        <v/>
      </c>
      <c r="N83" s="199" t="str">
        <f>IF(AND('For Requestors'!H78=0,'For Requestors'!I78=0),"",SUM('For Requestors'!H78:'For Requestors'!I78)/43560)</f>
        <v/>
      </c>
      <c r="O83" s="229"/>
      <c r="P83" s="230" t="str">
        <f>IF('For Requestors'!C78="","",((SUM('For Requestors'!E78:G78)/43560)*O83)*0.9)</f>
        <v/>
      </c>
      <c r="Q83" s="230" t="str">
        <f>IF('For Requestors'!C78="","",((SUM('For Requestors'!H78:I78)/43560)*O83)*0.5)</f>
        <v/>
      </c>
      <c r="R83" s="230" t="str">
        <f t="shared" si="6"/>
        <v/>
      </c>
      <c r="S83" s="230" t="str">
        <f t="shared" si="7"/>
        <v/>
      </c>
      <c r="T83" s="229"/>
      <c r="U83" s="229"/>
      <c r="V83" s="230" t="str">
        <f t="shared" si="8"/>
        <v/>
      </c>
      <c r="W83" s="178"/>
      <c r="X83" s="204"/>
      <c r="Y83" s="204"/>
      <c r="Z83" s="204"/>
      <c r="AA83" s="149"/>
      <c r="AB83" s="149"/>
    </row>
    <row r="84" spans="1:28" x14ac:dyDescent="0.25">
      <c r="A84" s="153" t="str">
        <f>IF('For Requestors'!A79 = "","",'For Requestors'!A79)</f>
        <v/>
      </c>
      <c r="B84" s="45" t="str">
        <f>IF('For Requestors'!B79="","",'For Requestors'!B79)</f>
        <v/>
      </c>
      <c r="C84" s="236" t="str">
        <f>IF('For Requestors'!C79="","",'For Requestors'!C79)</f>
        <v/>
      </c>
      <c r="D84" s="179"/>
      <c r="E84" s="148"/>
      <c r="F84" s="225" t="str">
        <f>IF('For Requestors'!L79="","",'For Requestors'!L79)</f>
        <v/>
      </c>
      <c r="G84" s="226" t="str">
        <f>IF('For Requestors'!M79="","",'For Requestors'!M79)</f>
        <v/>
      </c>
      <c r="H84" s="227" t="str">
        <f>IF('For Requestors'!N79="","",'For Requestors'!N79)</f>
        <v/>
      </c>
      <c r="I84" s="211" t="str">
        <f>IF('For Requestors'!K79=0,"",'For Requestors'!K79)</f>
        <v/>
      </c>
      <c r="J84" s="46" t="str">
        <f>IFERROR('For Requestors'!K79/43560,"")</f>
        <v/>
      </c>
      <c r="K84" s="228" t="str">
        <f t="shared" si="5"/>
        <v/>
      </c>
      <c r="L84" s="199" t="str">
        <f>IF('For Requestors'!D79/43560=0,"",'For Requestors'!D79/43560)</f>
        <v/>
      </c>
      <c r="M84" s="199" t="str">
        <f>IF(AND('For Requestors'!E79=0,'For Requestors'!G79=0,'For Requestors'!A79=""),"",SUM('For Requestors'!E79:'For Requestors'!G79)/43560)</f>
        <v/>
      </c>
      <c r="N84" s="199" t="str">
        <f>IF(AND('For Requestors'!H79=0,'For Requestors'!I79=0),"",SUM('For Requestors'!H79:'For Requestors'!I79)/43560)</f>
        <v/>
      </c>
      <c r="O84" s="229"/>
      <c r="P84" s="230" t="str">
        <f>IF('For Requestors'!C79="","",((SUM('For Requestors'!E79:G79)/43560)*O84)*0.9)</f>
        <v/>
      </c>
      <c r="Q84" s="230" t="str">
        <f>IF('For Requestors'!C79="","",((SUM('For Requestors'!H79:I79)/43560)*O84)*0.5)</f>
        <v/>
      </c>
      <c r="R84" s="230" t="str">
        <f t="shared" si="6"/>
        <v/>
      </c>
      <c r="S84" s="230" t="str">
        <f t="shared" si="7"/>
        <v/>
      </c>
      <c r="T84" s="229"/>
      <c r="U84" s="229"/>
      <c r="V84" s="230" t="str">
        <f t="shared" si="8"/>
        <v/>
      </c>
      <c r="W84" s="178"/>
      <c r="X84" s="204"/>
      <c r="Y84" s="204"/>
      <c r="Z84" s="204"/>
      <c r="AA84" s="149"/>
      <c r="AB84" s="149"/>
    </row>
    <row r="85" spans="1:28" x14ac:dyDescent="0.25">
      <c r="A85" s="153" t="str">
        <f>IF('For Requestors'!A80 = "","",'For Requestors'!A80)</f>
        <v/>
      </c>
      <c r="B85" s="45" t="str">
        <f>IF('For Requestors'!B80="","",'For Requestors'!B80)</f>
        <v/>
      </c>
      <c r="C85" s="236" t="str">
        <f>IF('For Requestors'!C80="","",'For Requestors'!C80)</f>
        <v/>
      </c>
      <c r="D85" s="179"/>
      <c r="E85" s="148"/>
      <c r="F85" s="225" t="str">
        <f>IF('For Requestors'!L80="","",'For Requestors'!L80)</f>
        <v/>
      </c>
      <c r="G85" s="226" t="str">
        <f>IF('For Requestors'!M80="","",'For Requestors'!M80)</f>
        <v/>
      </c>
      <c r="H85" s="227" t="str">
        <f>IF('For Requestors'!N80="","",'For Requestors'!N80)</f>
        <v/>
      </c>
      <c r="I85" s="211" t="str">
        <f>IF('For Requestors'!K80=0,"",'For Requestors'!K80)</f>
        <v/>
      </c>
      <c r="J85" s="46" t="str">
        <f>IFERROR('For Requestors'!K80/43560,"")</f>
        <v/>
      </c>
      <c r="K85" s="228" t="str">
        <f t="shared" si="5"/>
        <v/>
      </c>
      <c r="L85" s="199" t="str">
        <f>IF('For Requestors'!D80/43560=0,"",'For Requestors'!D80/43560)</f>
        <v/>
      </c>
      <c r="M85" s="199" t="str">
        <f>IF(AND('For Requestors'!E80=0,'For Requestors'!G80=0,'For Requestors'!A80=""),"",SUM('For Requestors'!E80:'For Requestors'!G80)/43560)</f>
        <v/>
      </c>
      <c r="N85" s="199" t="str">
        <f>IF(AND('For Requestors'!H80=0,'For Requestors'!I80=0),"",SUM('For Requestors'!H80:'For Requestors'!I80)/43560)</f>
        <v/>
      </c>
      <c r="O85" s="229"/>
      <c r="P85" s="230" t="str">
        <f>IF('For Requestors'!C80="","",((SUM('For Requestors'!E80:G80)/43560)*O85)*0.9)</f>
        <v/>
      </c>
      <c r="Q85" s="230" t="str">
        <f>IF('For Requestors'!C80="","",((SUM('For Requestors'!H80:I80)/43560)*O85)*0.5)</f>
        <v/>
      </c>
      <c r="R85" s="230" t="str">
        <f t="shared" si="6"/>
        <v/>
      </c>
      <c r="S85" s="230" t="str">
        <f t="shared" si="7"/>
        <v/>
      </c>
      <c r="T85" s="229"/>
      <c r="U85" s="229"/>
      <c r="V85" s="230" t="str">
        <f t="shared" si="8"/>
        <v/>
      </c>
      <c r="W85" s="178"/>
      <c r="X85" s="204"/>
      <c r="Y85" s="204"/>
      <c r="Z85" s="204"/>
      <c r="AA85" s="149"/>
      <c r="AB85" s="149"/>
    </row>
    <row r="86" spans="1:28" x14ac:dyDescent="0.25">
      <c r="A86" s="153" t="str">
        <f>IF('For Requestors'!A81 = "","",'For Requestors'!A81)</f>
        <v/>
      </c>
      <c r="B86" s="45" t="str">
        <f>IF('For Requestors'!B81="","",'For Requestors'!B81)</f>
        <v/>
      </c>
      <c r="C86" s="236" t="str">
        <f>IF('For Requestors'!C81="","",'For Requestors'!C81)</f>
        <v/>
      </c>
      <c r="D86" s="179"/>
      <c r="E86" s="148"/>
      <c r="F86" s="225" t="str">
        <f>IF('For Requestors'!L81="","",'For Requestors'!L81)</f>
        <v/>
      </c>
      <c r="G86" s="226" t="str">
        <f>IF('For Requestors'!M81="","",'For Requestors'!M81)</f>
        <v/>
      </c>
      <c r="H86" s="227" t="str">
        <f>IF('For Requestors'!N81="","",'For Requestors'!N81)</f>
        <v/>
      </c>
      <c r="I86" s="211" t="str">
        <f>IF('For Requestors'!K81=0,"",'For Requestors'!K81)</f>
        <v/>
      </c>
      <c r="J86" s="46" t="str">
        <f>IFERROR('For Requestors'!K81/43560,"")</f>
        <v/>
      </c>
      <c r="K86" s="228" t="str">
        <f t="shared" si="5"/>
        <v/>
      </c>
      <c r="L86" s="199" t="str">
        <f>IF('For Requestors'!D81/43560=0,"",'For Requestors'!D81/43560)</f>
        <v/>
      </c>
      <c r="M86" s="199" t="str">
        <f>IF(AND('For Requestors'!E81=0,'For Requestors'!G81=0,'For Requestors'!A81=""),"",SUM('For Requestors'!E81:'For Requestors'!G81)/43560)</f>
        <v/>
      </c>
      <c r="N86" s="199" t="str">
        <f>IF(AND('For Requestors'!H81=0,'For Requestors'!I81=0),"",SUM('For Requestors'!H81:'For Requestors'!I81)/43560)</f>
        <v/>
      </c>
      <c r="O86" s="229"/>
      <c r="P86" s="230" t="str">
        <f>IF('For Requestors'!C81="","",((SUM('For Requestors'!E81:G81)/43560)*O86)*0.9)</f>
        <v/>
      </c>
      <c r="Q86" s="230" t="str">
        <f>IF('For Requestors'!C81="","",((SUM('For Requestors'!H81:I81)/43560)*O86)*0.5)</f>
        <v/>
      </c>
      <c r="R86" s="230" t="str">
        <f t="shared" si="6"/>
        <v/>
      </c>
      <c r="S86" s="230" t="str">
        <f t="shared" si="7"/>
        <v/>
      </c>
      <c r="T86" s="229"/>
      <c r="U86" s="229"/>
      <c r="V86" s="230" t="str">
        <f t="shared" si="8"/>
        <v/>
      </c>
      <c r="W86" s="178"/>
      <c r="X86" s="204"/>
      <c r="Y86" s="204"/>
      <c r="Z86" s="204"/>
      <c r="AA86" s="149"/>
      <c r="AB86" s="149"/>
    </row>
    <row r="87" spans="1:28" x14ac:dyDescent="0.25">
      <c r="A87" s="153" t="str">
        <f>IF('For Requestors'!A82 = "","",'For Requestors'!A82)</f>
        <v/>
      </c>
      <c r="B87" s="45" t="str">
        <f>IF('For Requestors'!B82="","",'For Requestors'!B82)</f>
        <v/>
      </c>
      <c r="C87" s="236" t="str">
        <f>IF('For Requestors'!C82="","",'For Requestors'!C82)</f>
        <v/>
      </c>
      <c r="D87" s="179"/>
      <c r="E87" s="148"/>
      <c r="F87" s="225" t="str">
        <f>IF('For Requestors'!L82="","",'For Requestors'!L82)</f>
        <v/>
      </c>
      <c r="G87" s="226" t="str">
        <f>IF('For Requestors'!M82="","",'For Requestors'!M82)</f>
        <v/>
      </c>
      <c r="H87" s="227" t="str">
        <f>IF('For Requestors'!N82="","",'For Requestors'!N82)</f>
        <v/>
      </c>
      <c r="I87" s="211" t="str">
        <f>IF('For Requestors'!K82=0,"",'For Requestors'!K82)</f>
        <v/>
      </c>
      <c r="J87" s="46" t="str">
        <f>IFERROR('For Requestors'!K82/43560,"")</f>
        <v/>
      </c>
      <c r="K87" s="228" t="str">
        <f t="shared" si="5"/>
        <v/>
      </c>
      <c r="L87" s="199" t="str">
        <f>IF('For Requestors'!D82/43560=0,"",'For Requestors'!D82/43560)</f>
        <v/>
      </c>
      <c r="M87" s="199" t="str">
        <f>IF(AND('For Requestors'!E82=0,'For Requestors'!G82=0,'For Requestors'!A82=""),"",SUM('For Requestors'!E82:'For Requestors'!G82)/43560)</f>
        <v/>
      </c>
      <c r="N87" s="199" t="str">
        <f>IF(AND('For Requestors'!H82=0,'For Requestors'!I82=0),"",SUM('For Requestors'!H82:'For Requestors'!I82)/43560)</f>
        <v/>
      </c>
      <c r="O87" s="229"/>
      <c r="P87" s="230" t="str">
        <f>IF('For Requestors'!C82="","",((SUM('For Requestors'!E82:G82)/43560)*O87)*0.9)</f>
        <v/>
      </c>
      <c r="Q87" s="230" t="str">
        <f>IF('For Requestors'!C82="","",((SUM('For Requestors'!H82:I82)/43560)*O87)*0.5)</f>
        <v/>
      </c>
      <c r="R87" s="230" t="str">
        <f t="shared" si="6"/>
        <v/>
      </c>
      <c r="S87" s="230" t="str">
        <f t="shared" si="7"/>
        <v/>
      </c>
      <c r="T87" s="229"/>
      <c r="U87" s="229"/>
      <c r="V87" s="230" t="str">
        <f t="shared" si="8"/>
        <v/>
      </c>
      <c r="W87" s="178"/>
      <c r="X87" s="204"/>
      <c r="Y87" s="204"/>
      <c r="Z87" s="204"/>
      <c r="AA87" s="149"/>
      <c r="AB87" s="149"/>
    </row>
    <row r="88" spans="1:28" x14ac:dyDescent="0.25">
      <c r="A88" s="153" t="str">
        <f>IF('For Requestors'!A83 = "","",'For Requestors'!A83)</f>
        <v/>
      </c>
      <c r="B88" s="45" t="str">
        <f>IF('For Requestors'!B83="","",'For Requestors'!B83)</f>
        <v/>
      </c>
      <c r="C88" s="236" t="str">
        <f>IF('For Requestors'!C83="","",'For Requestors'!C83)</f>
        <v/>
      </c>
      <c r="D88" s="179"/>
      <c r="E88" s="148"/>
      <c r="F88" s="225" t="str">
        <f>IF('For Requestors'!L83="","",'For Requestors'!L83)</f>
        <v/>
      </c>
      <c r="G88" s="226" t="str">
        <f>IF('For Requestors'!M83="","",'For Requestors'!M83)</f>
        <v/>
      </c>
      <c r="H88" s="227" t="str">
        <f>IF('For Requestors'!N83="","",'For Requestors'!N83)</f>
        <v/>
      </c>
      <c r="I88" s="211" t="str">
        <f>IF('For Requestors'!K83=0,"",'For Requestors'!K83)</f>
        <v/>
      </c>
      <c r="J88" s="46" t="str">
        <f>IFERROR('For Requestors'!K83/43560,"")</f>
        <v/>
      </c>
      <c r="K88" s="228" t="str">
        <f t="shared" si="5"/>
        <v/>
      </c>
      <c r="L88" s="199" t="str">
        <f>IF('For Requestors'!D83/43560=0,"",'For Requestors'!D83/43560)</f>
        <v/>
      </c>
      <c r="M88" s="199" t="str">
        <f>IF(AND('For Requestors'!E83=0,'For Requestors'!G83=0,'For Requestors'!A83=""),"",SUM('For Requestors'!E83:'For Requestors'!G83)/43560)</f>
        <v/>
      </c>
      <c r="N88" s="199" t="str">
        <f>IF(AND('For Requestors'!H83=0,'For Requestors'!I83=0),"",SUM('For Requestors'!H83:'For Requestors'!I83)/43560)</f>
        <v/>
      </c>
      <c r="O88" s="229"/>
      <c r="P88" s="230" t="str">
        <f>IF('For Requestors'!C83="","",((SUM('For Requestors'!E83:G83)/43560)*O88)*0.9)</f>
        <v/>
      </c>
      <c r="Q88" s="230" t="str">
        <f>IF('For Requestors'!C83="","",((SUM('For Requestors'!H83:I83)/43560)*O88)*0.5)</f>
        <v/>
      </c>
      <c r="R88" s="230" t="str">
        <f t="shared" si="6"/>
        <v/>
      </c>
      <c r="S88" s="230" t="str">
        <f t="shared" si="7"/>
        <v/>
      </c>
      <c r="T88" s="229"/>
      <c r="U88" s="229"/>
      <c r="V88" s="230" t="str">
        <f t="shared" si="8"/>
        <v/>
      </c>
      <c r="W88" s="178"/>
      <c r="X88" s="204"/>
      <c r="Y88" s="204"/>
      <c r="Z88" s="204"/>
      <c r="AA88" s="149"/>
      <c r="AB88" s="149"/>
    </row>
    <row r="89" spans="1:28" x14ac:dyDescent="0.25">
      <c r="A89" s="153" t="str">
        <f>IF('For Requestors'!A84 = "","",'For Requestors'!A84)</f>
        <v/>
      </c>
      <c r="B89" s="45" t="str">
        <f>IF('For Requestors'!B84="","",'For Requestors'!B84)</f>
        <v/>
      </c>
      <c r="C89" s="236" t="str">
        <f>IF('For Requestors'!C84="","",'For Requestors'!C84)</f>
        <v/>
      </c>
      <c r="D89" s="179"/>
      <c r="E89" s="148"/>
      <c r="F89" s="225" t="str">
        <f>IF('For Requestors'!L84="","",'For Requestors'!L84)</f>
        <v/>
      </c>
      <c r="G89" s="226" t="str">
        <f>IF('For Requestors'!M84="","",'For Requestors'!M84)</f>
        <v/>
      </c>
      <c r="H89" s="227" t="str">
        <f>IF('For Requestors'!N84="","",'For Requestors'!N84)</f>
        <v/>
      </c>
      <c r="I89" s="211" t="str">
        <f>IF('For Requestors'!K84=0,"",'For Requestors'!K84)</f>
        <v/>
      </c>
      <c r="J89" s="46" t="str">
        <f>IFERROR('For Requestors'!K84/43560,"")</f>
        <v/>
      </c>
      <c r="K89" s="228" t="str">
        <f t="shared" si="5"/>
        <v/>
      </c>
      <c r="L89" s="199" t="str">
        <f>IF('For Requestors'!D84/43560=0,"",'For Requestors'!D84/43560)</f>
        <v/>
      </c>
      <c r="M89" s="199" t="str">
        <f>IF(AND('For Requestors'!E84=0,'For Requestors'!G84=0,'For Requestors'!A84=""),"",SUM('For Requestors'!E84:'For Requestors'!G84)/43560)</f>
        <v/>
      </c>
      <c r="N89" s="199" t="str">
        <f>IF(AND('For Requestors'!H84=0,'For Requestors'!I84=0),"",SUM('For Requestors'!H84:'For Requestors'!I84)/43560)</f>
        <v/>
      </c>
      <c r="O89" s="229"/>
      <c r="P89" s="230" t="str">
        <f>IF('For Requestors'!C84="","",((SUM('For Requestors'!E84:G84)/43560)*O89)*0.9)</f>
        <v/>
      </c>
      <c r="Q89" s="230" t="str">
        <f>IF('For Requestors'!C84="","",((SUM('For Requestors'!H84:I84)/43560)*O89)*0.5)</f>
        <v/>
      </c>
      <c r="R89" s="230" t="str">
        <f t="shared" si="6"/>
        <v/>
      </c>
      <c r="S89" s="230" t="str">
        <f t="shared" si="7"/>
        <v/>
      </c>
      <c r="T89" s="229"/>
      <c r="U89" s="229"/>
      <c r="V89" s="230" t="str">
        <f t="shared" si="8"/>
        <v/>
      </c>
      <c r="W89" s="178"/>
      <c r="X89" s="204"/>
      <c r="Y89" s="204"/>
      <c r="Z89" s="204"/>
      <c r="AA89" s="149"/>
      <c r="AB89" s="149"/>
    </row>
    <row r="90" spans="1:28" x14ac:dyDescent="0.25">
      <c r="A90" s="153" t="str">
        <f>IF('For Requestors'!A85 = "","",'For Requestors'!A85)</f>
        <v/>
      </c>
      <c r="B90" s="45" t="str">
        <f>IF('For Requestors'!B85="","",'For Requestors'!B85)</f>
        <v/>
      </c>
      <c r="C90" s="236" t="str">
        <f>IF('For Requestors'!C85="","",'For Requestors'!C85)</f>
        <v/>
      </c>
      <c r="D90" s="179"/>
      <c r="E90" s="148"/>
      <c r="F90" s="225" t="str">
        <f>IF('For Requestors'!L85="","",'For Requestors'!L85)</f>
        <v/>
      </c>
      <c r="G90" s="226" t="str">
        <f>IF('For Requestors'!M85="","",'For Requestors'!M85)</f>
        <v/>
      </c>
      <c r="H90" s="227" t="str">
        <f>IF('For Requestors'!N85="","",'For Requestors'!N85)</f>
        <v/>
      </c>
      <c r="I90" s="211" t="str">
        <f>IF('For Requestors'!K85=0,"",'For Requestors'!K85)</f>
        <v/>
      </c>
      <c r="J90" s="46" t="str">
        <f>IFERROR('For Requestors'!K85/43560,"")</f>
        <v/>
      </c>
      <c r="K90" s="228" t="str">
        <f t="shared" si="5"/>
        <v/>
      </c>
      <c r="L90" s="199" t="str">
        <f>IF('For Requestors'!D85/43560=0,"",'For Requestors'!D85/43560)</f>
        <v/>
      </c>
      <c r="M90" s="199" t="str">
        <f>IF(AND('For Requestors'!E85=0,'For Requestors'!G85=0,'For Requestors'!A85=""),"",SUM('For Requestors'!E85:'For Requestors'!G85)/43560)</f>
        <v/>
      </c>
      <c r="N90" s="199" t="str">
        <f>IF(AND('For Requestors'!H85=0,'For Requestors'!I85=0),"",SUM('For Requestors'!H85:'For Requestors'!I85)/43560)</f>
        <v/>
      </c>
      <c r="O90" s="229"/>
      <c r="P90" s="230" t="str">
        <f>IF('For Requestors'!C85="","",((SUM('For Requestors'!E85:G85)/43560)*O90)*0.9)</f>
        <v/>
      </c>
      <c r="Q90" s="230" t="str">
        <f>IF('For Requestors'!C85="","",((SUM('For Requestors'!H85:I85)/43560)*O90)*0.5)</f>
        <v/>
      </c>
      <c r="R90" s="230" t="str">
        <f t="shared" si="6"/>
        <v/>
      </c>
      <c r="S90" s="230" t="str">
        <f t="shared" si="7"/>
        <v/>
      </c>
      <c r="T90" s="229"/>
      <c r="U90" s="229"/>
      <c r="V90" s="230" t="str">
        <f t="shared" si="8"/>
        <v/>
      </c>
      <c r="W90" s="178"/>
      <c r="X90" s="204"/>
      <c r="Y90" s="204"/>
      <c r="Z90" s="204"/>
      <c r="AA90" s="149"/>
      <c r="AB90" s="149"/>
    </row>
    <row r="91" spans="1:28" x14ac:dyDescent="0.25">
      <c r="A91" s="153" t="str">
        <f>IF('For Requestors'!A86 = "","",'For Requestors'!A86)</f>
        <v/>
      </c>
      <c r="B91" s="45" t="str">
        <f>IF('For Requestors'!B86="","",'For Requestors'!B86)</f>
        <v/>
      </c>
      <c r="C91" s="236" t="str">
        <f>IF('For Requestors'!C86="","",'For Requestors'!C86)</f>
        <v/>
      </c>
      <c r="D91" s="179"/>
      <c r="E91" s="148"/>
      <c r="F91" s="225" t="str">
        <f>IF('For Requestors'!L86="","",'For Requestors'!L86)</f>
        <v/>
      </c>
      <c r="G91" s="226" t="str">
        <f>IF('For Requestors'!M86="","",'For Requestors'!M86)</f>
        <v/>
      </c>
      <c r="H91" s="227" t="str">
        <f>IF('For Requestors'!N86="","",'For Requestors'!N86)</f>
        <v/>
      </c>
      <c r="I91" s="211" t="str">
        <f>IF('For Requestors'!K86=0,"",'For Requestors'!K86)</f>
        <v/>
      </c>
      <c r="J91" s="46" t="str">
        <f>IFERROR('For Requestors'!K86/43560,"")</f>
        <v/>
      </c>
      <c r="K91" s="228" t="str">
        <f t="shared" si="5"/>
        <v/>
      </c>
      <c r="L91" s="199" t="str">
        <f>IF('For Requestors'!D86/43560=0,"",'For Requestors'!D86/43560)</f>
        <v/>
      </c>
      <c r="M91" s="199" t="str">
        <f>IF(AND('For Requestors'!E86=0,'For Requestors'!G86=0,'For Requestors'!A86=""),"",SUM('For Requestors'!E86:'For Requestors'!G86)/43560)</f>
        <v/>
      </c>
      <c r="N91" s="199" t="str">
        <f>IF(AND('For Requestors'!H86=0,'For Requestors'!I86=0),"",SUM('For Requestors'!H86:'For Requestors'!I86)/43560)</f>
        <v/>
      </c>
      <c r="O91" s="229"/>
      <c r="P91" s="230" t="str">
        <f>IF('For Requestors'!C86="","",((SUM('For Requestors'!E86:G86)/43560)*O91)*0.9)</f>
        <v/>
      </c>
      <c r="Q91" s="230" t="str">
        <f>IF('For Requestors'!C86="","",((SUM('For Requestors'!H86:I86)/43560)*O91)*0.5)</f>
        <v/>
      </c>
      <c r="R91" s="230" t="str">
        <f t="shared" si="6"/>
        <v/>
      </c>
      <c r="S91" s="230" t="str">
        <f t="shared" si="7"/>
        <v/>
      </c>
      <c r="T91" s="229"/>
      <c r="U91" s="229"/>
      <c r="V91" s="230" t="str">
        <f t="shared" si="8"/>
        <v/>
      </c>
      <c r="W91" s="178"/>
      <c r="X91" s="204"/>
      <c r="Y91" s="204"/>
      <c r="Z91" s="204"/>
      <c r="AA91" s="149"/>
      <c r="AB91" s="149"/>
    </row>
    <row r="92" spans="1:28" x14ac:dyDescent="0.25">
      <c r="A92" s="153" t="str">
        <f>IF('For Requestors'!A87 = "","",'For Requestors'!A87)</f>
        <v/>
      </c>
      <c r="B92" s="45" t="str">
        <f>IF('For Requestors'!B87="","",'For Requestors'!B87)</f>
        <v/>
      </c>
      <c r="C92" s="236" t="str">
        <f>IF('For Requestors'!C87="","",'For Requestors'!C87)</f>
        <v/>
      </c>
      <c r="D92" s="179"/>
      <c r="E92" s="148"/>
      <c r="F92" s="225" t="str">
        <f>IF('For Requestors'!L87="","",'For Requestors'!L87)</f>
        <v/>
      </c>
      <c r="G92" s="226" t="str">
        <f>IF('For Requestors'!M87="","",'For Requestors'!M87)</f>
        <v/>
      </c>
      <c r="H92" s="227" t="str">
        <f>IF('For Requestors'!N87="","",'For Requestors'!N87)</f>
        <v/>
      </c>
      <c r="I92" s="211" t="str">
        <f>IF('For Requestors'!K87=0,"",'For Requestors'!K87)</f>
        <v/>
      </c>
      <c r="J92" s="46" t="str">
        <f>IFERROR('For Requestors'!K87/43560,"")</f>
        <v/>
      </c>
      <c r="K92" s="228" t="str">
        <f t="shared" si="5"/>
        <v/>
      </c>
      <c r="L92" s="199" t="str">
        <f>IF('For Requestors'!D87/43560=0,"",'For Requestors'!D87/43560)</f>
        <v/>
      </c>
      <c r="M92" s="199" t="str">
        <f>IF(AND('For Requestors'!E87=0,'For Requestors'!G87=0,'For Requestors'!A87=""),"",SUM('For Requestors'!E87:'For Requestors'!G87)/43560)</f>
        <v/>
      </c>
      <c r="N92" s="199" t="str">
        <f>IF(AND('For Requestors'!H87=0,'For Requestors'!I87=0),"",SUM('For Requestors'!H87:'For Requestors'!I87)/43560)</f>
        <v/>
      </c>
      <c r="O92" s="229"/>
      <c r="P92" s="230" t="str">
        <f>IF('For Requestors'!C87="","",((SUM('For Requestors'!E87:G87)/43560)*O92)*0.9)</f>
        <v/>
      </c>
      <c r="Q92" s="230" t="str">
        <f>IF('For Requestors'!C87="","",((SUM('For Requestors'!H87:I87)/43560)*O92)*0.5)</f>
        <v/>
      </c>
      <c r="R92" s="230" t="str">
        <f t="shared" si="6"/>
        <v/>
      </c>
      <c r="S92" s="230" t="str">
        <f t="shared" si="7"/>
        <v/>
      </c>
      <c r="T92" s="229"/>
      <c r="U92" s="229"/>
      <c r="V92" s="230" t="str">
        <f t="shared" si="8"/>
        <v/>
      </c>
      <c r="W92" s="178"/>
      <c r="X92" s="204"/>
      <c r="Y92" s="204"/>
      <c r="Z92" s="204"/>
      <c r="AA92" s="149"/>
      <c r="AB92" s="149"/>
    </row>
    <row r="93" spans="1:28" x14ac:dyDescent="0.25">
      <c r="A93" s="153" t="str">
        <f>IF('For Requestors'!A88 = "","",'For Requestors'!A88)</f>
        <v/>
      </c>
      <c r="B93" s="45" t="str">
        <f>IF('For Requestors'!B88="","",'For Requestors'!B88)</f>
        <v/>
      </c>
      <c r="C93" s="236" t="str">
        <f>IF('For Requestors'!C88="","",'For Requestors'!C88)</f>
        <v/>
      </c>
      <c r="D93" s="179"/>
      <c r="E93" s="148"/>
      <c r="F93" s="225" t="str">
        <f>IF('For Requestors'!L88="","",'For Requestors'!L88)</f>
        <v/>
      </c>
      <c r="G93" s="226" t="str">
        <f>IF('For Requestors'!M88="","",'For Requestors'!M88)</f>
        <v/>
      </c>
      <c r="H93" s="227" t="str">
        <f>IF('For Requestors'!N88="","",'For Requestors'!N88)</f>
        <v/>
      </c>
      <c r="I93" s="211" t="str">
        <f>IF('For Requestors'!K88=0,"",'For Requestors'!K88)</f>
        <v/>
      </c>
      <c r="J93" s="46" t="str">
        <f>IFERROR('For Requestors'!K88/43560,"")</f>
        <v/>
      </c>
      <c r="K93" s="228" t="str">
        <f t="shared" si="5"/>
        <v/>
      </c>
      <c r="L93" s="199" t="str">
        <f>IF('For Requestors'!D88/43560=0,"",'For Requestors'!D88/43560)</f>
        <v/>
      </c>
      <c r="M93" s="199" t="str">
        <f>IF(AND('For Requestors'!E88=0,'For Requestors'!G88=0,'For Requestors'!A88=""),"",SUM('For Requestors'!E88:'For Requestors'!G88)/43560)</f>
        <v/>
      </c>
      <c r="N93" s="199" t="str">
        <f>IF(AND('For Requestors'!H88=0,'For Requestors'!I88=0),"",SUM('For Requestors'!H88:'For Requestors'!I88)/43560)</f>
        <v/>
      </c>
      <c r="O93" s="229"/>
      <c r="P93" s="230" t="str">
        <f>IF('For Requestors'!C88="","",((SUM('For Requestors'!E88:G88)/43560)*O93)*0.9)</f>
        <v/>
      </c>
      <c r="Q93" s="230" t="str">
        <f>IF('For Requestors'!C88="","",((SUM('For Requestors'!H88:I88)/43560)*O93)*0.5)</f>
        <v/>
      </c>
      <c r="R93" s="230" t="str">
        <f t="shared" si="6"/>
        <v/>
      </c>
      <c r="S93" s="230" t="str">
        <f t="shared" si="7"/>
        <v/>
      </c>
      <c r="T93" s="229"/>
      <c r="U93" s="229"/>
      <c r="V93" s="230" t="str">
        <f t="shared" si="8"/>
        <v/>
      </c>
      <c r="W93" s="178"/>
      <c r="X93" s="204"/>
      <c r="Y93" s="204"/>
      <c r="Z93" s="204"/>
      <c r="AA93" s="149"/>
      <c r="AB93" s="149"/>
    </row>
    <row r="94" spans="1:28" x14ac:dyDescent="0.25">
      <c r="A94" s="153" t="str">
        <f>IF('For Requestors'!A89 = "","",'For Requestors'!A89)</f>
        <v/>
      </c>
      <c r="B94" s="45" t="str">
        <f>IF('For Requestors'!B89="","",'For Requestors'!B89)</f>
        <v/>
      </c>
      <c r="C94" s="236" t="str">
        <f>IF('For Requestors'!C89="","",'For Requestors'!C89)</f>
        <v/>
      </c>
      <c r="D94" s="179"/>
      <c r="E94" s="148"/>
      <c r="F94" s="225" t="str">
        <f>IF('For Requestors'!L89="","",'For Requestors'!L89)</f>
        <v/>
      </c>
      <c r="G94" s="226" t="str">
        <f>IF('For Requestors'!M89="","",'For Requestors'!M89)</f>
        <v/>
      </c>
      <c r="H94" s="227" t="str">
        <f>IF('For Requestors'!N89="","",'For Requestors'!N89)</f>
        <v/>
      </c>
      <c r="I94" s="211" t="str">
        <f>IF('For Requestors'!K89=0,"",'For Requestors'!K89)</f>
        <v/>
      </c>
      <c r="J94" s="46" t="str">
        <f>IFERROR('For Requestors'!K89/43560,"")</f>
        <v/>
      </c>
      <c r="K94" s="228" t="str">
        <f t="shared" si="5"/>
        <v/>
      </c>
      <c r="L94" s="199" t="str">
        <f>IF('For Requestors'!D89/43560=0,"",'For Requestors'!D89/43560)</f>
        <v/>
      </c>
      <c r="M94" s="199" t="str">
        <f>IF(AND('For Requestors'!E89=0,'For Requestors'!G89=0,'For Requestors'!A89=""),"",SUM('For Requestors'!E89:'For Requestors'!G89)/43560)</f>
        <v/>
      </c>
      <c r="N94" s="199" t="str">
        <f>IF(AND('For Requestors'!H89=0,'For Requestors'!I89=0),"",SUM('For Requestors'!H89:'For Requestors'!I89)/43560)</f>
        <v/>
      </c>
      <c r="O94" s="229"/>
      <c r="P94" s="230" t="str">
        <f>IF('For Requestors'!C89="","",((SUM('For Requestors'!E89:G89)/43560)*O94)*0.9)</f>
        <v/>
      </c>
      <c r="Q94" s="230" t="str">
        <f>IF('For Requestors'!C89="","",((SUM('For Requestors'!H89:I89)/43560)*O94)*0.5)</f>
        <v/>
      </c>
      <c r="R94" s="230" t="str">
        <f t="shared" si="6"/>
        <v/>
      </c>
      <c r="S94" s="230" t="str">
        <f t="shared" si="7"/>
        <v/>
      </c>
      <c r="T94" s="229"/>
      <c r="U94" s="229"/>
      <c r="V94" s="230" t="str">
        <f t="shared" si="8"/>
        <v/>
      </c>
      <c r="W94" s="178"/>
      <c r="X94" s="204"/>
      <c r="Y94" s="204"/>
      <c r="Z94" s="204"/>
      <c r="AA94" s="149"/>
      <c r="AB94" s="149"/>
    </row>
    <row r="95" spans="1:28" x14ac:dyDescent="0.25">
      <c r="A95" s="153" t="str">
        <f>IF('For Requestors'!A90 = "","",'For Requestors'!A90)</f>
        <v/>
      </c>
      <c r="B95" s="45" t="str">
        <f>IF('For Requestors'!B90="","",'For Requestors'!B90)</f>
        <v/>
      </c>
      <c r="C95" s="236" t="str">
        <f>IF('For Requestors'!C90="","",'For Requestors'!C90)</f>
        <v/>
      </c>
      <c r="D95" s="179"/>
      <c r="E95" s="148"/>
      <c r="F95" s="225" t="str">
        <f>IF('For Requestors'!L90="","",'For Requestors'!L90)</f>
        <v/>
      </c>
      <c r="G95" s="226" t="str">
        <f>IF('For Requestors'!M90="","",'For Requestors'!M90)</f>
        <v/>
      </c>
      <c r="H95" s="227" t="str">
        <f>IF('For Requestors'!N90="","",'For Requestors'!N90)</f>
        <v/>
      </c>
      <c r="I95" s="211" t="str">
        <f>IF('For Requestors'!K90=0,"",'For Requestors'!K90)</f>
        <v/>
      </c>
      <c r="J95" s="46" t="str">
        <f>IFERROR('For Requestors'!K90/43560,"")</f>
        <v/>
      </c>
      <c r="K95" s="228" t="str">
        <f t="shared" si="5"/>
        <v/>
      </c>
      <c r="L95" s="199" t="str">
        <f>IF('For Requestors'!D90/43560=0,"",'For Requestors'!D90/43560)</f>
        <v/>
      </c>
      <c r="M95" s="199" t="str">
        <f>IF(AND('For Requestors'!E90=0,'For Requestors'!G90=0,'For Requestors'!A90=""),"",SUM('For Requestors'!E90:'For Requestors'!G90)/43560)</f>
        <v/>
      </c>
      <c r="N95" s="199" t="str">
        <f>IF(AND('For Requestors'!H90=0,'For Requestors'!I90=0),"",SUM('For Requestors'!H90:'For Requestors'!I90)/43560)</f>
        <v/>
      </c>
      <c r="O95" s="229"/>
      <c r="P95" s="230" t="str">
        <f>IF('For Requestors'!C90="","",((SUM('For Requestors'!E90:G90)/43560)*O95)*0.9)</f>
        <v/>
      </c>
      <c r="Q95" s="230" t="str">
        <f>IF('For Requestors'!C90="","",((SUM('For Requestors'!H90:I90)/43560)*O95)*0.5)</f>
        <v/>
      </c>
      <c r="R95" s="230" t="str">
        <f t="shared" si="6"/>
        <v/>
      </c>
      <c r="S95" s="230" t="str">
        <f t="shared" si="7"/>
        <v/>
      </c>
      <c r="T95" s="229"/>
      <c r="U95" s="229"/>
      <c r="V95" s="230" t="str">
        <f t="shared" si="8"/>
        <v/>
      </c>
      <c r="W95" s="178"/>
      <c r="X95" s="204"/>
      <c r="Y95" s="204"/>
      <c r="Z95" s="204"/>
      <c r="AA95" s="149"/>
      <c r="AB95" s="149"/>
    </row>
    <row r="96" spans="1:28" x14ac:dyDescent="0.25">
      <c r="A96" s="153" t="str">
        <f>IF('For Requestors'!A91 = "","",'For Requestors'!A91)</f>
        <v/>
      </c>
      <c r="B96" s="45" t="str">
        <f>IF('For Requestors'!B91="","",'For Requestors'!B91)</f>
        <v/>
      </c>
      <c r="C96" s="236" t="str">
        <f>IF('For Requestors'!C91="","",'For Requestors'!C91)</f>
        <v/>
      </c>
      <c r="D96" s="179"/>
      <c r="E96" s="148"/>
      <c r="F96" s="225" t="str">
        <f>IF('For Requestors'!L91="","",'For Requestors'!L91)</f>
        <v/>
      </c>
      <c r="G96" s="226" t="str">
        <f>IF('For Requestors'!M91="","",'For Requestors'!M91)</f>
        <v/>
      </c>
      <c r="H96" s="227" t="str">
        <f>IF('For Requestors'!N91="","",'For Requestors'!N91)</f>
        <v/>
      </c>
      <c r="I96" s="211" t="str">
        <f>IF('For Requestors'!K91=0,"",'For Requestors'!K91)</f>
        <v/>
      </c>
      <c r="J96" s="46" t="str">
        <f>IFERROR('For Requestors'!K91/43560,"")</f>
        <v/>
      </c>
      <c r="K96" s="228" t="str">
        <f t="shared" si="5"/>
        <v/>
      </c>
      <c r="L96" s="199" t="str">
        <f>IF('For Requestors'!D91/43560=0,"",'For Requestors'!D91/43560)</f>
        <v/>
      </c>
      <c r="M96" s="199" t="str">
        <f>IF(AND('For Requestors'!E91=0,'For Requestors'!G91=0,'For Requestors'!A91=""),"",SUM('For Requestors'!E91:'For Requestors'!G91)/43560)</f>
        <v/>
      </c>
      <c r="N96" s="199" t="str">
        <f>IF(AND('For Requestors'!H91=0,'For Requestors'!I91=0),"",SUM('For Requestors'!H91:'For Requestors'!I91)/43560)</f>
        <v/>
      </c>
      <c r="O96" s="229"/>
      <c r="P96" s="230" t="str">
        <f>IF('For Requestors'!C91="","",((SUM('For Requestors'!E91:G91)/43560)*O96)*0.9)</f>
        <v/>
      </c>
      <c r="Q96" s="230" t="str">
        <f>IF('For Requestors'!C91="","",((SUM('For Requestors'!H91:I91)/43560)*O96)*0.5)</f>
        <v/>
      </c>
      <c r="R96" s="230" t="str">
        <f t="shared" si="6"/>
        <v/>
      </c>
      <c r="S96" s="230" t="str">
        <f t="shared" si="7"/>
        <v/>
      </c>
      <c r="T96" s="229"/>
      <c r="U96" s="229"/>
      <c r="V96" s="230" t="str">
        <f t="shared" si="8"/>
        <v/>
      </c>
      <c r="W96" s="178"/>
      <c r="X96" s="204"/>
      <c r="Y96" s="204"/>
      <c r="Z96" s="204"/>
      <c r="AA96" s="149"/>
      <c r="AB96" s="149"/>
    </row>
    <row r="97" spans="1:28" x14ac:dyDescent="0.25">
      <c r="A97" s="153" t="str">
        <f>IF('For Requestors'!A92 = "","",'For Requestors'!A92)</f>
        <v/>
      </c>
      <c r="B97" s="45" t="str">
        <f>IF('For Requestors'!B92="","",'For Requestors'!B92)</f>
        <v/>
      </c>
      <c r="C97" s="236" t="str">
        <f>IF('For Requestors'!C92="","",'For Requestors'!C92)</f>
        <v/>
      </c>
      <c r="D97" s="179"/>
      <c r="E97" s="148"/>
      <c r="F97" s="225" t="str">
        <f>IF('For Requestors'!L92="","",'For Requestors'!L92)</f>
        <v/>
      </c>
      <c r="G97" s="226" t="str">
        <f>IF('For Requestors'!M92="","",'For Requestors'!M92)</f>
        <v/>
      </c>
      <c r="H97" s="227" t="str">
        <f>IF('For Requestors'!N92="","",'For Requestors'!N92)</f>
        <v/>
      </c>
      <c r="I97" s="211" t="str">
        <f>IF('For Requestors'!K92=0,"",'For Requestors'!K92)</f>
        <v/>
      </c>
      <c r="J97" s="46" t="str">
        <f>IFERROR('For Requestors'!K92/43560,"")</f>
        <v/>
      </c>
      <c r="K97" s="228" t="str">
        <f t="shared" si="5"/>
        <v/>
      </c>
      <c r="L97" s="199" t="str">
        <f>IF('For Requestors'!D92/43560=0,"",'For Requestors'!D92/43560)</f>
        <v/>
      </c>
      <c r="M97" s="199" t="str">
        <f>IF(AND('For Requestors'!E92=0,'For Requestors'!G92=0,'For Requestors'!A92=""),"",SUM('For Requestors'!E92:'For Requestors'!G92)/43560)</f>
        <v/>
      </c>
      <c r="N97" s="199" t="str">
        <f>IF(AND('For Requestors'!H92=0,'For Requestors'!I92=0),"",SUM('For Requestors'!H92:'For Requestors'!I92)/43560)</f>
        <v/>
      </c>
      <c r="O97" s="229"/>
      <c r="P97" s="230" t="str">
        <f>IF('For Requestors'!C92="","",((SUM('For Requestors'!E92:G92)/43560)*O97)*0.9)</f>
        <v/>
      </c>
      <c r="Q97" s="230" t="str">
        <f>IF('For Requestors'!C92="","",((SUM('For Requestors'!H92:I92)/43560)*O97)*0.5)</f>
        <v/>
      </c>
      <c r="R97" s="230" t="str">
        <f t="shared" si="6"/>
        <v/>
      </c>
      <c r="S97" s="230" t="str">
        <f t="shared" si="7"/>
        <v/>
      </c>
      <c r="T97" s="229"/>
      <c r="U97" s="229"/>
      <c r="V97" s="230" t="str">
        <f t="shared" si="8"/>
        <v/>
      </c>
      <c r="W97" s="178"/>
      <c r="X97" s="204"/>
      <c r="Y97" s="204"/>
      <c r="Z97" s="204"/>
      <c r="AA97" s="149"/>
      <c r="AB97" s="149"/>
    </row>
    <row r="98" spans="1:28" x14ac:dyDescent="0.25">
      <c r="A98" s="153" t="str">
        <f>IF('For Requestors'!A93 = "","",'For Requestors'!A93)</f>
        <v/>
      </c>
      <c r="B98" s="45" t="str">
        <f>IF('For Requestors'!B93="","",'For Requestors'!B93)</f>
        <v/>
      </c>
      <c r="C98" s="236" t="str">
        <f>IF('For Requestors'!C93="","",'For Requestors'!C93)</f>
        <v/>
      </c>
      <c r="D98" s="179"/>
      <c r="E98" s="148"/>
      <c r="F98" s="225" t="str">
        <f>IF('For Requestors'!L93="","",'For Requestors'!L93)</f>
        <v/>
      </c>
      <c r="G98" s="226" t="str">
        <f>IF('For Requestors'!M93="","",'For Requestors'!M93)</f>
        <v/>
      </c>
      <c r="H98" s="227" t="str">
        <f>IF('For Requestors'!N93="","",'For Requestors'!N93)</f>
        <v/>
      </c>
      <c r="I98" s="211" t="str">
        <f>IF('For Requestors'!K93=0,"",'For Requestors'!K93)</f>
        <v/>
      </c>
      <c r="J98" s="46" t="str">
        <f>IFERROR('For Requestors'!K93/43560,"")</f>
        <v/>
      </c>
      <c r="K98" s="228" t="str">
        <f t="shared" si="5"/>
        <v/>
      </c>
      <c r="L98" s="199" t="str">
        <f>IF('For Requestors'!D93/43560=0,"",'For Requestors'!D93/43560)</f>
        <v/>
      </c>
      <c r="M98" s="199" t="str">
        <f>IF(AND('For Requestors'!E93=0,'For Requestors'!G93=0,'For Requestors'!A93=""),"",SUM('For Requestors'!E93:'For Requestors'!G93)/43560)</f>
        <v/>
      </c>
      <c r="N98" s="199" t="str">
        <f>IF(AND('For Requestors'!H93=0,'For Requestors'!I93=0),"",SUM('For Requestors'!H93:'For Requestors'!I93)/43560)</f>
        <v/>
      </c>
      <c r="O98" s="229"/>
      <c r="P98" s="230" t="str">
        <f>IF('For Requestors'!C93="","",((SUM('For Requestors'!E93:G93)/43560)*O98)*0.9)</f>
        <v/>
      </c>
      <c r="Q98" s="230" t="str">
        <f>IF('For Requestors'!C93="","",((SUM('For Requestors'!H93:I93)/43560)*O98)*0.5)</f>
        <v/>
      </c>
      <c r="R98" s="230" t="str">
        <f t="shared" si="6"/>
        <v/>
      </c>
      <c r="S98" s="230" t="str">
        <f t="shared" si="7"/>
        <v/>
      </c>
      <c r="T98" s="229"/>
      <c r="U98" s="229"/>
      <c r="V98" s="230" t="str">
        <f t="shared" si="8"/>
        <v/>
      </c>
      <c r="W98" s="178"/>
      <c r="X98" s="204"/>
      <c r="Y98" s="204"/>
      <c r="Z98" s="204"/>
      <c r="AA98" s="149"/>
      <c r="AB98" s="149"/>
    </row>
    <row r="99" spans="1:28" x14ac:dyDescent="0.25">
      <c r="A99" s="153" t="str">
        <f>IF('For Requestors'!A94 = "","",'For Requestors'!A94)</f>
        <v/>
      </c>
      <c r="B99" s="45" t="str">
        <f>IF('For Requestors'!B94="","",'For Requestors'!B94)</f>
        <v/>
      </c>
      <c r="C99" s="236" t="str">
        <f>IF('For Requestors'!C94="","",'For Requestors'!C94)</f>
        <v/>
      </c>
      <c r="D99" s="179"/>
      <c r="E99" s="148"/>
      <c r="F99" s="225" t="str">
        <f>IF('For Requestors'!L94="","",'For Requestors'!L94)</f>
        <v/>
      </c>
      <c r="G99" s="226" t="str">
        <f>IF('For Requestors'!M94="","",'For Requestors'!M94)</f>
        <v/>
      </c>
      <c r="H99" s="227" t="str">
        <f>IF('For Requestors'!N94="","",'For Requestors'!N94)</f>
        <v/>
      </c>
      <c r="I99" s="211" t="str">
        <f>IF('For Requestors'!K94=0,"",'For Requestors'!K94)</f>
        <v/>
      </c>
      <c r="J99" s="46" t="str">
        <f>IFERROR('For Requestors'!K94/43560,"")</f>
        <v/>
      </c>
      <c r="K99" s="228" t="str">
        <f t="shared" si="5"/>
        <v/>
      </c>
      <c r="L99" s="199" t="str">
        <f>IF('For Requestors'!D94/43560=0,"",'For Requestors'!D94/43560)</f>
        <v/>
      </c>
      <c r="M99" s="199" t="str">
        <f>IF(AND('For Requestors'!E94=0,'For Requestors'!G94=0,'For Requestors'!A94=""),"",SUM('For Requestors'!E94:'For Requestors'!G94)/43560)</f>
        <v/>
      </c>
      <c r="N99" s="199" t="str">
        <f>IF(AND('For Requestors'!H94=0,'For Requestors'!I94=0),"",SUM('For Requestors'!H94:'For Requestors'!I94)/43560)</f>
        <v/>
      </c>
      <c r="O99" s="229"/>
      <c r="P99" s="230" t="str">
        <f>IF('For Requestors'!C94="","",((SUM('For Requestors'!E94:G94)/43560)*O99)*0.9)</f>
        <v/>
      </c>
      <c r="Q99" s="230" t="str">
        <f>IF('For Requestors'!C94="","",((SUM('For Requestors'!H94:I94)/43560)*O99)*0.5)</f>
        <v/>
      </c>
      <c r="R99" s="230" t="str">
        <f t="shared" si="6"/>
        <v/>
      </c>
      <c r="S99" s="230" t="str">
        <f t="shared" si="7"/>
        <v/>
      </c>
      <c r="T99" s="229"/>
      <c r="U99" s="229"/>
      <c r="V99" s="230" t="str">
        <f t="shared" si="8"/>
        <v/>
      </c>
      <c r="W99" s="178"/>
      <c r="X99" s="204"/>
      <c r="Y99" s="204"/>
      <c r="Z99" s="204"/>
      <c r="AA99" s="149"/>
      <c r="AB99" s="149"/>
    </row>
    <row r="100" spans="1:28" x14ac:dyDescent="0.25">
      <c r="A100" s="153" t="str">
        <f>IF('For Requestors'!A95 = "","",'For Requestors'!A95)</f>
        <v/>
      </c>
      <c r="B100" s="45" t="str">
        <f>IF('For Requestors'!B95="","",'For Requestors'!B95)</f>
        <v/>
      </c>
      <c r="C100" s="236" t="str">
        <f>IF('For Requestors'!C95="","",'For Requestors'!C95)</f>
        <v/>
      </c>
      <c r="D100" s="179"/>
      <c r="E100" s="148"/>
      <c r="F100" s="225" t="str">
        <f>IF('For Requestors'!L95="","",'For Requestors'!L95)</f>
        <v/>
      </c>
      <c r="G100" s="226" t="str">
        <f>IF('For Requestors'!M95="","",'For Requestors'!M95)</f>
        <v/>
      </c>
      <c r="H100" s="227" t="str">
        <f>IF('For Requestors'!N95="","",'For Requestors'!N95)</f>
        <v/>
      </c>
      <c r="I100" s="211" t="str">
        <f>IF('For Requestors'!K95=0,"",'For Requestors'!K95)</f>
        <v/>
      </c>
      <c r="J100" s="46" t="str">
        <f>IFERROR('For Requestors'!K95/43560,"")</f>
        <v/>
      </c>
      <c r="K100" s="228" t="str">
        <f t="shared" si="5"/>
        <v/>
      </c>
      <c r="L100" s="199" t="str">
        <f>IF('For Requestors'!D95/43560=0,"",'For Requestors'!D95/43560)</f>
        <v/>
      </c>
      <c r="M100" s="199" t="str">
        <f>IF(AND('For Requestors'!E95=0,'For Requestors'!G95=0,'For Requestors'!A95=""),"",SUM('For Requestors'!E95:'For Requestors'!G95)/43560)</f>
        <v/>
      </c>
      <c r="N100" s="199" t="str">
        <f>IF(AND('For Requestors'!H95=0,'For Requestors'!I95=0),"",SUM('For Requestors'!H95:'For Requestors'!I95)/43560)</f>
        <v/>
      </c>
      <c r="O100" s="229"/>
      <c r="P100" s="230" t="str">
        <f>IF('For Requestors'!C95="","",((SUM('For Requestors'!E95:G95)/43560)*O100)*0.9)</f>
        <v/>
      </c>
      <c r="Q100" s="230" t="str">
        <f>IF('For Requestors'!C95="","",((SUM('For Requestors'!H95:I95)/43560)*O100)*0.5)</f>
        <v/>
      </c>
      <c r="R100" s="230" t="str">
        <f t="shared" si="6"/>
        <v/>
      </c>
      <c r="S100" s="230" t="str">
        <f t="shared" si="7"/>
        <v/>
      </c>
      <c r="T100" s="229"/>
      <c r="U100" s="229"/>
      <c r="V100" s="230" t="str">
        <f t="shared" si="8"/>
        <v/>
      </c>
      <c r="W100" s="178"/>
      <c r="X100" s="204"/>
      <c r="Y100" s="204"/>
      <c r="Z100" s="204"/>
      <c r="AA100" s="149"/>
      <c r="AB100" s="149"/>
    </row>
    <row r="101" spans="1:28" x14ac:dyDescent="0.25">
      <c r="A101" s="153" t="str">
        <f>IF('For Requestors'!A96 = "","",'For Requestors'!A96)</f>
        <v/>
      </c>
      <c r="B101" s="45" t="str">
        <f>IF('For Requestors'!B96="","",'For Requestors'!B96)</f>
        <v/>
      </c>
      <c r="C101" s="236" t="str">
        <f>IF('For Requestors'!C96="","",'For Requestors'!C96)</f>
        <v/>
      </c>
      <c r="D101" s="179"/>
      <c r="E101" s="148"/>
      <c r="F101" s="225" t="str">
        <f>IF('For Requestors'!L96="","",'For Requestors'!L96)</f>
        <v/>
      </c>
      <c r="G101" s="226" t="str">
        <f>IF('For Requestors'!M96="","",'For Requestors'!M96)</f>
        <v/>
      </c>
      <c r="H101" s="227" t="str">
        <f>IF('For Requestors'!N96="","",'For Requestors'!N96)</f>
        <v/>
      </c>
      <c r="I101" s="211" t="str">
        <f>IF('For Requestors'!K96=0,"",'For Requestors'!K96)</f>
        <v/>
      </c>
      <c r="J101" s="46" t="str">
        <f>IFERROR('For Requestors'!K96/43560,"")</f>
        <v/>
      </c>
      <c r="K101" s="228" t="str">
        <f t="shared" si="5"/>
        <v/>
      </c>
      <c r="L101" s="199" t="str">
        <f>IF('For Requestors'!D96/43560=0,"",'For Requestors'!D96/43560)</f>
        <v/>
      </c>
      <c r="M101" s="199" t="str">
        <f>IF(AND('For Requestors'!E96=0,'For Requestors'!G96=0,'For Requestors'!A96=""),"",SUM('For Requestors'!E96:'For Requestors'!G96)/43560)</f>
        <v/>
      </c>
      <c r="N101" s="199" t="str">
        <f>IF(AND('For Requestors'!H96=0,'For Requestors'!I96=0),"",SUM('For Requestors'!H96:'For Requestors'!I96)/43560)</f>
        <v/>
      </c>
      <c r="O101" s="229"/>
      <c r="P101" s="230" t="str">
        <f>IF('For Requestors'!C96="","",((SUM('For Requestors'!E96:G96)/43560)*O101)*0.9)</f>
        <v/>
      </c>
      <c r="Q101" s="230" t="str">
        <f>IF('For Requestors'!C96="","",((SUM('For Requestors'!H96:I96)/43560)*O101)*0.5)</f>
        <v/>
      </c>
      <c r="R101" s="230" t="str">
        <f t="shared" si="6"/>
        <v/>
      </c>
      <c r="S101" s="230" t="str">
        <f t="shared" si="7"/>
        <v/>
      </c>
      <c r="T101" s="229"/>
      <c r="U101" s="229"/>
      <c r="V101" s="230" t="str">
        <f t="shared" si="8"/>
        <v/>
      </c>
      <c r="W101" s="178"/>
      <c r="X101" s="204"/>
      <c r="Y101" s="204"/>
      <c r="Z101" s="204"/>
      <c r="AA101" s="149"/>
      <c r="AB101" s="149"/>
    </row>
    <row r="102" spans="1:28" x14ac:dyDescent="0.25">
      <c r="A102" s="153" t="str">
        <f>IF('For Requestors'!A97 = "","",'For Requestors'!A97)</f>
        <v/>
      </c>
      <c r="B102" s="45" t="str">
        <f>IF('For Requestors'!B97="","",'For Requestors'!B97)</f>
        <v/>
      </c>
      <c r="C102" s="236" t="str">
        <f>IF('For Requestors'!C97="","",'For Requestors'!C97)</f>
        <v/>
      </c>
      <c r="D102" s="179"/>
      <c r="E102" s="148"/>
      <c r="F102" s="225" t="str">
        <f>IF('For Requestors'!L97="","",'For Requestors'!L97)</f>
        <v/>
      </c>
      <c r="G102" s="226" t="str">
        <f>IF('For Requestors'!M97="","",'For Requestors'!M97)</f>
        <v/>
      </c>
      <c r="H102" s="227" t="str">
        <f>IF('For Requestors'!N97="","",'For Requestors'!N97)</f>
        <v/>
      </c>
      <c r="I102" s="211" t="str">
        <f>IF('For Requestors'!K97=0,"",'For Requestors'!K97)</f>
        <v/>
      </c>
      <c r="J102" s="46" t="str">
        <f>IFERROR('For Requestors'!K97/43560,"")</f>
        <v/>
      </c>
      <c r="K102" s="228" t="str">
        <f t="shared" si="5"/>
        <v/>
      </c>
      <c r="L102" s="199" t="str">
        <f>IF('For Requestors'!D97/43560=0,"",'For Requestors'!D97/43560)</f>
        <v/>
      </c>
      <c r="M102" s="199" t="str">
        <f>IF(AND('For Requestors'!E97=0,'For Requestors'!G97=0,'For Requestors'!A97=""),"",SUM('For Requestors'!E97:'For Requestors'!G97)/43560)</f>
        <v/>
      </c>
      <c r="N102" s="199" t="str">
        <f>IF(AND('For Requestors'!H97=0,'For Requestors'!I97=0),"",SUM('For Requestors'!H97:'For Requestors'!I97)/43560)</f>
        <v/>
      </c>
      <c r="O102" s="229"/>
      <c r="P102" s="230" t="str">
        <f>IF('For Requestors'!C97="","",((SUM('For Requestors'!E97:G97)/43560)*O102)*0.9)</f>
        <v/>
      </c>
      <c r="Q102" s="230" t="str">
        <f>IF('For Requestors'!C97="","",((SUM('For Requestors'!H97:I97)/43560)*O102)*0.5)</f>
        <v/>
      </c>
      <c r="R102" s="230" t="str">
        <f t="shared" si="6"/>
        <v/>
      </c>
      <c r="S102" s="230" t="str">
        <f t="shared" si="7"/>
        <v/>
      </c>
      <c r="T102" s="229"/>
      <c r="U102" s="229"/>
      <c r="V102" s="230" t="str">
        <f t="shared" si="8"/>
        <v/>
      </c>
      <c r="W102" s="178"/>
      <c r="X102" s="204"/>
      <c r="Y102" s="204"/>
      <c r="Z102" s="204"/>
      <c r="AA102" s="149"/>
      <c r="AB102" s="149"/>
    </row>
    <row r="103" spans="1:28" x14ac:dyDescent="0.25">
      <c r="A103" s="153" t="str">
        <f>IF('For Requestors'!A98 = "","",'For Requestors'!A98)</f>
        <v/>
      </c>
      <c r="B103" s="45" t="str">
        <f>IF('For Requestors'!B98="","",'For Requestors'!B98)</f>
        <v/>
      </c>
      <c r="C103" s="236" t="str">
        <f>IF('For Requestors'!C98="","",'For Requestors'!C98)</f>
        <v/>
      </c>
      <c r="D103" s="179"/>
      <c r="E103" s="148"/>
      <c r="F103" s="225" t="str">
        <f>IF('For Requestors'!L98="","",'For Requestors'!L98)</f>
        <v/>
      </c>
      <c r="G103" s="226" t="str">
        <f>IF('For Requestors'!M98="","",'For Requestors'!M98)</f>
        <v/>
      </c>
      <c r="H103" s="227" t="str">
        <f>IF('For Requestors'!N98="","",'For Requestors'!N98)</f>
        <v/>
      </c>
      <c r="I103" s="211" t="str">
        <f>IF('For Requestors'!K98=0,"",'For Requestors'!K98)</f>
        <v/>
      </c>
      <c r="J103" s="46" t="str">
        <f>IFERROR('For Requestors'!K98/43560,"")</f>
        <v/>
      </c>
      <c r="K103" s="228" t="str">
        <f t="shared" si="5"/>
        <v/>
      </c>
      <c r="L103" s="199" t="str">
        <f>IF('For Requestors'!D98/43560=0,"",'For Requestors'!D98/43560)</f>
        <v/>
      </c>
      <c r="M103" s="199" t="str">
        <f>IF(AND('For Requestors'!E98=0,'For Requestors'!G98=0,'For Requestors'!A98=""),"",SUM('For Requestors'!E98:'For Requestors'!G98)/43560)</f>
        <v/>
      </c>
      <c r="N103" s="199" t="str">
        <f>IF(AND('For Requestors'!H98=0,'For Requestors'!I98=0),"",SUM('For Requestors'!H98:'For Requestors'!I98)/43560)</f>
        <v/>
      </c>
      <c r="O103" s="229"/>
      <c r="P103" s="230" t="str">
        <f>IF('For Requestors'!C98="","",((SUM('For Requestors'!E98:G98)/43560)*O103)*0.9)</f>
        <v/>
      </c>
      <c r="Q103" s="230" t="str">
        <f>IF('For Requestors'!C98="","",((SUM('For Requestors'!H98:I98)/43560)*O103)*0.5)</f>
        <v/>
      </c>
      <c r="R103" s="230" t="str">
        <f t="shared" si="6"/>
        <v/>
      </c>
      <c r="S103" s="230" t="str">
        <f t="shared" si="7"/>
        <v/>
      </c>
      <c r="T103" s="229"/>
      <c r="U103" s="229"/>
      <c r="V103" s="230" t="str">
        <f t="shared" si="8"/>
        <v/>
      </c>
      <c r="W103" s="178"/>
      <c r="X103" s="204"/>
      <c r="Y103" s="204"/>
      <c r="Z103" s="204"/>
      <c r="AA103" s="149"/>
      <c r="AB103" s="149"/>
    </row>
    <row r="104" spans="1:28" x14ac:dyDescent="0.25">
      <c r="A104" s="153" t="str">
        <f>IF('For Requestors'!A99 = "","",'For Requestors'!A99)</f>
        <v/>
      </c>
      <c r="B104" s="45" t="str">
        <f>IF('For Requestors'!B99="","",'For Requestors'!B99)</f>
        <v/>
      </c>
      <c r="C104" s="236" t="str">
        <f>IF('For Requestors'!C99="","",'For Requestors'!C99)</f>
        <v/>
      </c>
      <c r="D104" s="179"/>
      <c r="E104" s="148"/>
      <c r="F104" s="225" t="str">
        <f>IF('For Requestors'!L99="","",'For Requestors'!L99)</f>
        <v/>
      </c>
      <c r="G104" s="226" t="str">
        <f>IF('For Requestors'!M99="","",'For Requestors'!M99)</f>
        <v/>
      </c>
      <c r="H104" s="227" t="str">
        <f>IF('For Requestors'!N99="","",'For Requestors'!N99)</f>
        <v/>
      </c>
      <c r="I104" s="211" t="str">
        <f>IF('For Requestors'!K99=0,"",'For Requestors'!K99)</f>
        <v/>
      </c>
      <c r="J104" s="46" t="str">
        <f>IFERROR('For Requestors'!K99/43560,"")</f>
        <v/>
      </c>
      <c r="K104" s="228" t="str">
        <f t="shared" si="5"/>
        <v/>
      </c>
      <c r="L104" s="199" t="str">
        <f>IF('For Requestors'!D99/43560=0,"",'For Requestors'!D99/43560)</f>
        <v/>
      </c>
      <c r="M104" s="199" t="str">
        <f>IF(AND('For Requestors'!E99=0,'For Requestors'!G99=0,'For Requestors'!A99=""),"",SUM('For Requestors'!E99:'For Requestors'!G99)/43560)</f>
        <v/>
      </c>
      <c r="N104" s="199" t="str">
        <f>IF(AND('For Requestors'!H99=0,'For Requestors'!I99=0),"",SUM('For Requestors'!H99:'For Requestors'!I99)/43560)</f>
        <v/>
      </c>
      <c r="O104" s="229"/>
      <c r="P104" s="230" t="str">
        <f>IF('For Requestors'!C99="","",((SUM('For Requestors'!E99:G99)/43560)*O104)*0.9)</f>
        <v/>
      </c>
      <c r="Q104" s="230" t="str">
        <f>IF('For Requestors'!C99="","",((SUM('For Requestors'!H99:I99)/43560)*O104)*0.5)</f>
        <v/>
      </c>
      <c r="R104" s="230" t="str">
        <f t="shared" si="6"/>
        <v/>
      </c>
      <c r="S104" s="230" t="str">
        <f t="shared" si="7"/>
        <v/>
      </c>
      <c r="T104" s="229"/>
      <c r="U104" s="229"/>
      <c r="V104" s="230" t="str">
        <f t="shared" si="8"/>
        <v/>
      </c>
      <c r="W104" s="178"/>
      <c r="X104" s="204"/>
      <c r="Y104" s="204"/>
      <c r="Z104" s="204"/>
      <c r="AA104" s="149"/>
      <c r="AB104" s="149"/>
    </row>
    <row r="105" spans="1:28" x14ac:dyDescent="0.25">
      <c r="A105" s="153" t="str">
        <f>IF('For Requestors'!A100 = "","",'For Requestors'!A100)</f>
        <v/>
      </c>
      <c r="B105" s="45" t="str">
        <f>IF('For Requestors'!B100="","",'For Requestors'!B100)</f>
        <v/>
      </c>
      <c r="C105" s="236" t="str">
        <f>IF('For Requestors'!C100="","",'For Requestors'!C100)</f>
        <v/>
      </c>
      <c r="D105" s="179"/>
      <c r="E105" s="148"/>
      <c r="F105" s="225" t="str">
        <f>IF('For Requestors'!L100="","",'For Requestors'!L100)</f>
        <v/>
      </c>
      <c r="G105" s="226" t="str">
        <f>IF('For Requestors'!M100="","",'For Requestors'!M100)</f>
        <v/>
      </c>
      <c r="H105" s="227" t="str">
        <f>IF('For Requestors'!N100="","",'For Requestors'!N100)</f>
        <v/>
      </c>
      <c r="I105" s="211" t="str">
        <f>IF('For Requestors'!K100=0,"",'For Requestors'!K100)</f>
        <v/>
      </c>
      <c r="J105" s="46" t="str">
        <f>IFERROR('For Requestors'!K100/43560,"")</f>
        <v/>
      </c>
      <c r="K105" s="228" t="str">
        <f t="shared" si="5"/>
        <v/>
      </c>
      <c r="L105" s="199" t="str">
        <f>IF('For Requestors'!D100/43560=0,"",'For Requestors'!D100/43560)</f>
        <v/>
      </c>
      <c r="M105" s="199" t="str">
        <f>IF(AND('For Requestors'!E100=0,'For Requestors'!G100=0,'For Requestors'!A100=""),"",SUM('For Requestors'!E100:'For Requestors'!G100)/43560)</f>
        <v/>
      </c>
      <c r="N105" s="199" t="str">
        <f>IF(AND('For Requestors'!H100=0,'For Requestors'!I100=0),"",SUM('For Requestors'!H100:'For Requestors'!I100)/43560)</f>
        <v/>
      </c>
      <c r="O105" s="229"/>
      <c r="P105" s="230" t="str">
        <f>IF('For Requestors'!C100="","",((SUM('For Requestors'!E100:G100)/43560)*O105)*0.9)</f>
        <v/>
      </c>
      <c r="Q105" s="230" t="str">
        <f>IF('For Requestors'!C100="","",((SUM('For Requestors'!H100:I100)/43560)*O105)*0.5)</f>
        <v/>
      </c>
      <c r="R105" s="230" t="str">
        <f t="shared" si="6"/>
        <v/>
      </c>
      <c r="S105" s="230" t="str">
        <f t="shared" si="7"/>
        <v/>
      </c>
      <c r="T105" s="229"/>
      <c r="U105" s="229"/>
      <c r="V105" s="230" t="str">
        <f t="shared" si="8"/>
        <v/>
      </c>
      <c r="W105" s="178"/>
      <c r="X105" s="204"/>
      <c r="Y105" s="204"/>
      <c r="Z105" s="204"/>
      <c r="AA105" s="149"/>
      <c r="AB105" s="149"/>
    </row>
    <row r="106" spans="1:28" x14ac:dyDescent="0.25">
      <c r="A106" s="153" t="str">
        <f>IF('For Requestors'!A101 = "","",'For Requestors'!A101)</f>
        <v/>
      </c>
      <c r="B106" s="45" t="str">
        <f>IF('For Requestors'!B101="","",'For Requestors'!B101)</f>
        <v/>
      </c>
      <c r="C106" s="236" t="str">
        <f>IF('For Requestors'!C101="","",'For Requestors'!C101)</f>
        <v/>
      </c>
      <c r="D106" s="179"/>
      <c r="E106" s="148"/>
      <c r="F106" s="225" t="str">
        <f>IF('For Requestors'!L101="","",'For Requestors'!L101)</f>
        <v/>
      </c>
      <c r="G106" s="226" t="str">
        <f>IF('For Requestors'!M101="","",'For Requestors'!M101)</f>
        <v/>
      </c>
      <c r="H106" s="227" t="str">
        <f>IF('For Requestors'!N101="","",'For Requestors'!N101)</f>
        <v/>
      </c>
      <c r="I106" s="211" t="str">
        <f>IF('For Requestors'!K101=0,"",'For Requestors'!K101)</f>
        <v/>
      </c>
      <c r="J106" s="46" t="str">
        <f>IFERROR('For Requestors'!K101/43560,"")</f>
        <v/>
      </c>
      <c r="K106" s="228" t="str">
        <f t="shared" si="5"/>
        <v/>
      </c>
      <c r="L106" s="199" t="str">
        <f>IF('For Requestors'!D101/43560=0,"",'For Requestors'!D101/43560)</f>
        <v/>
      </c>
      <c r="M106" s="199" t="str">
        <f>IF(AND('For Requestors'!E101=0,'For Requestors'!G101=0,'For Requestors'!A101=""),"",SUM('For Requestors'!E101:'For Requestors'!G101)/43560)</f>
        <v/>
      </c>
      <c r="N106" s="199" t="str">
        <f>IF(AND('For Requestors'!H101=0,'For Requestors'!I101=0),"",SUM('For Requestors'!H101:'For Requestors'!I101)/43560)</f>
        <v/>
      </c>
      <c r="O106" s="229"/>
      <c r="P106" s="230" t="str">
        <f>IF('For Requestors'!C101="","",((SUM('For Requestors'!E101:G101)/43560)*O106)*0.9)</f>
        <v/>
      </c>
      <c r="Q106" s="230" t="str">
        <f>IF('For Requestors'!C101="","",((SUM('For Requestors'!H101:I101)/43560)*O106)*0.5)</f>
        <v/>
      </c>
      <c r="R106" s="230" t="str">
        <f t="shared" si="6"/>
        <v/>
      </c>
      <c r="S106" s="230" t="str">
        <f t="shared" si="7"/>
        <v/>
      </c>
      <c r="T106" s="229"/>
      <c r="U106" s="229"/>
      <c r="V106" s="230" t="str">
        <f t="shared" si="8"/>
        <v/>
      </c>
      <c r="W106" s="178"/>
      <c r="X106" s="204"/>
      <c r="Y106" s="204"/>
      <c r="Z106" s="204"/>
      <c r="AA106" s="149"/>
      <c r="AB106" s="149"/>
    </row>
    <row r="107" spans="1:28" x14ac:dyDescent="0.25">
      <c r="A107" s="153" t="str">
        <f>IF('For Requestors'!A102 = "","",'For Requestors'!A102)</f>
        <v/>
      </c>
      <c r="B107" s="45" t="str">
        <f>IF('For Requestors'!B102="","",'For Requestors'!B102)</f>
        <v/>
      </c>
      <c r="C107" s="236" t="str">
        <f>IF('For Requestors'!C102="","",'For Requestors'!C102)</f>
        <v/>
      </c>
      <c r="D107" s="179"/>
      <c r="E107" s="148"/>
      <c r="F107" s="225" t="str">
        <f>IF('For Requestors'!L102="","",'For Requestors'!L102)</f>
        <v/>
      </c>
      <c r="G107" s="226" t="str">
        <f>IF('For Requestors'!M102="","",'For Requestors'!M102)</f>
        <v/>
      </c>
      <c r="H107" s="227" t="str">
        <f>IF('For Requestors'!N102="","",'For Requestors'!N102)</f>
        <v/>
      </c>
      <c r="I107" s="211" t="str">
        <f>IF('For Requestors'!K102=0,"",'For Requestors'!K102)</f>
        <v/>
      </c>
      <c r="J107" s="46" t="str">
        <f>IFERROR('For Requestors'!K102/43560,"")</f>
        <v/>
      </c>
      <c r="K107" s="228" t="str">
        <f t="shared" si="5"/>
        <v/>
      </c>
      <c r="L107" s="199" t="str">
        <f>IF('For Requestors'!D102/43560=0,"",'For Requestors'!D102/43560)</f>
        <v/>
      </c>
      <c r="M107" s="199" t="str">
        <f>IF(AND('For Requestors'!E102=0,'For Requestors'!G102=0,'For Requestors'!A102=""),"",SUM('For Requestors'!E102:'For Requestors'!G102)/43560)</f>
        <v/>
      </c>
      <c r="N107" s="199" t="str">
        <f>IF(AND('For Requestors'!H102=0,'For Requestors'!I102=0),"",SUM('For Requestors'!H102:'For Requestors'!I102)/43560)</f>
        <v/>
      </c>
      <c r="O107" s="229"/>
      <c r="P107" s="230" t="str">
        <f>IF('For Requestors'!C102="","",((SUM('For Requestors'!E102:G102)/43560)*O107)*0.9)</f>
        <v/>
      </c>
      <c r="Q107" s="230" t="str">
        <f>IF('For Requestors'!C102="","",((SUM('For Requestors'!H102:I102)/43560)*O107)*0.5)</f>
        <v/>
      </c>
      <c r="R107" s="230" t="str">
        <f t="shared" si="6"/>
        <v/>
      </c>
      <c r="S107" s="230" t="str">
        <f t="shared" si="7"/>
        <v/>
      </c>
      <c r="T107" s="229"/>
      <c r="U107" s="229"/>
      <c r="V107" s="230" t="str">
        <f t="shared" si="8"/>
        <v/>
      </c>
      <c r="W107" s="178"/>
      <c r="X107" s="204"/>
      <c r="Y107" s="204"/>
      <c r="Z107" s="204"/>
      <c r="AA107" s="149"/>
      <c r="AB107" s="149"/>
    </row>
    <row r="108" spans="1:28" x14ac:dyDescent="0.25">
      <c r="A108" s="153" t="str">
        <f>IF('For Requestors'!A103 = "","",'For Requestors'!A103)</f>
        <v/>
      </c>
      <c r="B108" s="45" t="str">
        <f>IF('For Requestors'!B103="","",'For Requestors'!B103)</f>
        <v/>
      </c>
      <c r="C108" s="236" t="str">
        <f>IF('For Requestors'!C103="","",'For Requestors'!C103)</f>
        <v/>
      </c>
      <c r="D108" s="179"/>
      <c r="E108" s="148"/>
      <c r="F108" s="225" t="str">
        <f>IF('For Requestors'!L103="","",'For Requestors'!L103)</f>
        <v/>
      </c>
      <c r="G108" s="226" t="str">
        <f>IF('For Requestors'!M103="","",'For Requestors'!M103)</f>
        <v/>
      </c>
      <c r="H108" s="227" t="str">
        <f>IF('For Requestors'!N103="","",'For Requestors'!N103)</f>
        <v/>
      </c>
      <c r="I108" s="211" t="str">
        <f>IF('For Requestors'!K103=0,"",'For Requestors'!K103)</f>
        <v/>
      </c>
      <c r="J108" s="46" t="str">
        <f>IFERROR('For Requestors'!K103/43560,"")</f>
        <v/>
      </c>
      <c r="K108" s="228" t="str">
        <f t="shared" si="5"/>
        <v/>
      </c>
      <c r="L108" s="199" t="str">
        <f>IF('For Requestors'!D103/43560=0,"",'For Requestors'!D103/43560)</f>
        <v/>
      </c>
      <c r="M108" s="199" t="str">
        <f>IF(AND('For Requestors'!E103=0,'For Requestors'!G103=0,'For Requestors'!A103=""),"",SUM('For Requestors'!E103:'For Requestors'!G103)/43560)</f>
        <v/>
      </c>
      <c r="N108" s="199" t="str">
        <f>IF(AND('For Requestors'!H103=0,'For Requestors'!I103=0),"",SUM('For Requestors'!H103:'For Requestors'!I103)/43560)</f>
        <v/>
      </c>
      <c r="O108" s="229"/>
      <c r="P108" s="230" t="str">
        <f>IF('For Requestors'!C103="","",((SUM('For Requestors'!E103:G103)/43560)*O108)*0.9)</f>
        <v/>
      </c>
      <c r="Q108" s="230" t="str">
        <f>IF('For Requestors'!C103="","",((SUM('For Requestors'!H103:I103)/43560)*O108)*0.5)</f>
        <v/>
      </c>
      <c r="R108" s="230" t="str">
        <f t="shared" si="6"/>
        <v/>
      </c>
      <c r="S108" s="230" t="str">
        <f t="shared" si="7"/>
        <v/>
      </c>
      <c r="T108" s="229"/>
      <c r="U108" s="229"/>
      <c r="V108" s="230" t="str">
        <f t="shared" si="8"/>
        <v/>
      </c>
      <c r="W108" s="178"/>
      <c r="X108" s="204"/>
      <c r="Y108" s="204"/>
      <c r="Z108" s="204"/>
      <c r="AA108" s="149"/>
      <c r="AB108" s="149"/>
    </row>
    <row r="109" spans="1:28" x14ac:dyDescent="0.25">
      <c r="A109" s="153" t="str">
        <f>IF('For Requestors'!A104 = "","",'For Requestors'!A104)</f>
        <v/>
      </c>
      <c r="B109" s="45" t="str">
        <f>IF('For Requestors'!B104="","",'For Requestors'!B104)</f>
        <v/>
      </c>
      <c r="C109" s="236" t="str">
        <f>IF('For Requestors'!C104="","",'For Requestors'!C104)</f>
        <v/>
      </c>
      <c r="D109" s="179"/>
      <c r="E109" s="148"/>
      <c r="F109" s="225" t="str">
        <f>IF('For Requestors'!L104="","",'For Requestors'!L104)</f>
        <v/>
      </c>
      <c r="G109" s="226" t="str">
        <f>IF('For Requestors'!M104="","",'For Requestors'!M104)</f>
        <v/>
      </c>
      <c r="H109" s="227" t="str">
        <f>IF('For Requestors'!N104="","",'For Requestors'!N104)</f>
        <v/>
      </c>
      <c r="I109" s="211" t="str">
        <f>IF('For Requestors'!K104=0,"",'For Requestors'!K104)</f>
        <v/>
      </c>
      <c r="J109" s="46" t="str">
        <f>IFERROR('For Requestors'!K104/43560,"")</f>
        <v/>
      </c>
      <c r="K109" s="228" t="str">
        <f t="shared" si="5"/>
        <v/>
      </c>
      <c r="L109" s="199" t="str">
        <f>IF('For Requestors'!D104/43560=0,"",'For Requestors'!D104/43560)</f>
        <v/>
      </c>
      <c r="M109" s="199" t="str">
        <f>IF(AND('For Requestors'!E104=0,'For Requestors'!G104=0,'For Requestors'!A104=""),"",SUM('For Requestors'!E104:'For Requestors'!G104)/43560)</f>
        <v/>
      </c>
      <c r="N109" s="199" t="str">
        <f>IF(AND('For Requestors'!H104=0,'For Requestors'!I104=0),"",SUM('For Requestors'!H104:'For Requestors'!I104)/43560)</f>
        <v/>
      </c>
      <c r="O109" s="229"/>
      <c r="P109" s="230" t="str">
        <f>IF('For Requestors'!C104="","",((SUM('For Requestors'!E104:G104)/43560)*O109)*0.9)</f>
        <v/>
      </c>
      <c r="Q109" s="230" t="str">
        <f>IF('For Requestors'!C104="","",((SUM('For Requestors'!H104:I104)/43560)*O109)*0.5)</f>
        <v/>
      </c>
      <c r="R109" s="230" t="str">
        <f t="shared" si="6"/>
        <v/>
      </c>
      <c r="S109" s="230" t="str">
        <f t="shared" si="7"/>
        <v/>
      </c>
      <c r="T109" s="229"/>
      <c r="U109" s="229"/>
      <c r="V109" s="230" t="str">
        <f t="shared" si="8"/>
        <v/>
      </c>
      <c r="W109" s="178"/>
      <c r="X109" s="204"/>
      <c r="Y109" s="204"/>
      <c r="Z109" s="204"/>
      <c r="AA109" s="149"/>
      <c r="AB109" s="149"/>
    </row>
    <row r="110" spans="1:28" x14ac:dyDescent="0.25">
      <c r="A110" s="153" t="str">
        <f>IF('For Requestors'!A105 = "","",'For Requestors'!A105)</f>
        <v/>
      </c>
      <c r="B110" s="45" t="str">
        <f>IF('For Requestors'!B105="","",'For Requestors'!B105)</f>
        <v/>
      </c>
      <c r="C110" s="236" t="str">
        <f>IF('For Requestors'!C105="","",'For Requestors'!C105)</f>
        <v/>
      </c>
      <c r="D110" s="179"/>
      <c r="E110" s="148"/>
      <c r="F110" s="225" t="str">
        <f>IF('For Requestors'!L105="","",'For Requestors'!L105)</f>
        <v/>
      </c>
      <c r="G110" s="226" t="str">
        <f>IF('For Requestors'!M105="","",'For Requestors'!M105)</f>
        <v/>
      </c>
      <c r="H110" s="227" t="str">
        <f>IF('For Requestors'!N105="","",'For Requestors'!N105)</f>
        <v/>
      </c>
      <c r="I110" s="211" t="str">
        <f>IF('For Requestors'!K105=0,"",'For Requestors'!K105)</f>
        <v/>
      </c>
      <c r="J110" s="46" t="str">
        <f>IFERROR('For Requestors'!K105/43560,"")</f>
        <v/>
      </c>
      <c r="K110" s="228" t="str">
        <f t="shared" si="5"/>
        <v/>
      </c>
      <c r="L110" s="199" t="str">
        <f>IF('For Requestors'!D105/43560=0,"",'For Requestors'!D105/43560)</f>
        <v/>
      </c>
      <c r="M110" s="199" t="str">
        <f>IF(AND('For Requestors'!E105=0,'For Requestors'!G105=0,'For Requestors'!A105=""),"",SUM('For Requestors'!E105:'For Requestors'!G105)/43560)</f>
        <v/>
      </c>
      <c r="N110" s="199" t="str">
        <f>IF(AND('For Requestors'!H105=0,'For Requestors'!I105=0),"",SUM('For Requestors'!H105:'For Requestors'!I105)/43560)</f>
        <v/>
      </c>
      <c r="O110" s="229"/>
      <c r="P110" s="230" t="str">
        <f>IF('For Requestors'!C105="","",((SUM('For Requestors'!E105:G105)/43560)*O110)*0.9)</f>
        <v/>
      </c>
      <c r="Q110" s="230" t="str">
        <f>IF('For Requestors'!C105="","",((SUM('For Requestors'!H105:I105)/43560)*O110)*0.5)</f>
        <v/>
      </c>
      <c r="R110" s="230" t="str">
        <f t="shared" si="6"/>
        <v/>
      </c>
      <c r="S110" s="230" t="str">
        <f t="shared" si="7"/>
        <v/>
      </c>
      <c r="T110" s="229"/>
      <c r="U110" s="229"/>
      <c r="V110" s="230" t="str">
        <f t="shared" si="8"/>
        <v/>
      </c>
      <c r="W110" s="178"/>
      <c r="X110" s="204"/>
      <c r="Y110" s="204"/>
      <c r="Z110" s="204"/>
      <c r="AA110" s="149"/>
      <c r="AB110" s="149"/>
    </row>
    <row r="111" spans="1:28" x14ac:dyDescent="0.25">
      <c r="A111" s="153" t="str">
        <f>IF('For Requestors'!A106 = "","",'For Requestors'!A106)</f>
        <v/>
      </c>
      <c r="B111" s="45" t="str">
        <f>IF('For Requestors'!B106="","",'For Requestors'!B106)</f>
        <v/>
      </c>
      <c r="C111" s="236" t="str">
        <f>IF('For Requestors'!C106="","",'For Requestors'!C106)</f>
        <v/>
      </c>
      <c r="D111" s="179"/>
      <c r="E111" s="148"/>
      <c r="F111" s="225" t="str">
        <f>IF('For Requestors'!L106="","",'For Requestors'!L106)</f>
        <v/>
      </c>
      <c r="G111" s="226" t="str">
        <f>IF('For Requestors'!M106="","",'For Requestors'!M106)</f>
        <v/>
      </c>
      <c r="H111" s="227" t="str">
        <f>IF('For Requestors'!N106="","",'For Requestors'!N106)</f>
        <v/>
      </c>
      <c r="I111" s="211" t="str">
        <f>IF('For Requestors'!K106=0,"",'For Requestors'!K106)</f>
        <v/>
      </c>
      <c r="J111" s="46" t="str">
        <f>IFERROR('For Requestors'!K106/43560,"")</f>
        <v/>
      </c>
      <c r="K111" s="228" t="str">
        <f t="shared" si="5"/>
        <v/>
      </c>
      <c r="L111" s="199" t="str">
        <f>IF('For Requestors'!D106/43560=0,"",'For Requestors'!D106/43560)</f>
        <v/>
      </c>
      <c r="M111" s="199" t="str">
        <f>IF(AND('For Requestors'!E106=0,'For Requestors'!G106=0,'For Requestors'!A106=""),"",SUM('For Requestors'!E106:'For Requestors'!G106)/43560)</f>
        <v/>
      </c>
      <c r="N111" s="199" t="str">
        <f>IF(AND('For Requestors'!H106=0,'For Requestors'!I106=0),"",SUM('For Requestors'!H106:'For Requestors'!I106)/43560)</f>
        <v/>
      </c>
      <c r="O111" s="229"/>
      <c r="P111" s="230" t="str">
        <f>IF('For Requestors'!C106="","",((SUM('For Requestors'!E106:G106)/43560)*O111)*0.9)</f>
        <v/>
      </c>
      <c r="Q111" s="230" t="str">
        <f>IF('For Requestors'!C106="","",((SUM('For Requestors'!H106:I106)/43560)*O111)*0.5)</f>
        <v/>
      </c>
      <c r="R111" s="230" t="str">
        <f t="shared" si="6"/>
        <v/>
      </c>
      <c r="S111" s="230" t="str">
        <f t="shared" si="7"/>
        <v/>
      </c>
      <c r="T111" s="229"/>
      <c r="U111" s="229"/>
      <c r="V111" s="230" t="str">
        <f t="shared" si="8"/>
        <v/>
      </c>
      <c r="W111" s="178"/>
      <c r="X111" s="204"/>
      <c r="Y111" s="204"/>
      <c r="Z111" s="204"/>
      <c r="AA111" s="149"/>
      <c r="AB111" s="149"/>
    </row>
    <row r="112" spans="1:28" x14ac:dyDescent="0.25">
      <c r="A112" s="153" t="str">
        <f>IF('For Requestors'!A107 = "","",'For Requestors'!A107)</f>
        <v/>
      </c>
      <c r="B112" s="45" t="str">
        <f>IF('For Requestors'!B107="","",'For Requestors'!B107)</f>
        <v/>
      </c>
      <c r="C112" s="236" t="str">
        <f>IF('For Requestors'!C107="","",'For Requestors'!C107)</f>
        <v/>
      </c>
      <c r="D112" s="179"/>
      <c r="E112" s="148"/>
      <c r="F112" s="225" t="str">
        <f>IF('For Requestors'!L107="","",'For Requestors'!L107)</f>
        <v/>
      </c>
      <c r="G112" s="226" t="str">
        <f>IF('For Requestors'!M107="","",'For Requestors'!M107)</f>
        <v/>
      </c>
      <c r="H112" s="227" t="str">
        <f>IF('For Requestors'!N107="","",'For Requestors'!N107)</f>
        <v/>
      </c>
      <c r="I112" s="211" t="str">
        <f>IF('For Requestors'!K107=0,"",'For Requestors'!K107)</f>
        <v/>
      </c>
      <c r="J112" s="46" t="str">
        <f>IFERROR('For Requestors'!K107/43560,"")</f>
        <v/>
      </c>
      <c r="K112" s="228" t="str">
        <f t="shared" si="5"/>
        <v/>
      </c>
      <c r="L112" s="199" t="str">
        <f>IF('For Requestors'!D107/43560=0,"",'For Requestors'!D107/43560)</f>
        <v/>
      </c>
      <c r="M112" s="199" t="str">
        <f>IF(AND('For Requestors'!E107=0,'For Requestors'!G107=0,'For Requestors'!A107=""),"",SUM('For Requestors'!E107:'For Requestors'!G107)/43560)</f>
        <v/>
      </c>
      <c r="N112" s="199" t="str">
        <f>IF(AND('For Requestors'!H107=0,'For Requestors'!I107=0),"",SUM('For Requestors'!H107:'For Requestors'!I107)/43560)</f>
        <v/>
      </c>
      <c r="O112" s="229"/>
      <c r="P112" s="230" t="str">
        <f>IF('For Requestors'!C107="","",((SUM('For Requestors'!E107:G107)/43560)*O112)*0.9)</f>
        <v/>
      </c>
      <c r="Q112" s="230" t="str">
        <f>IF('For Requestors'!C107="","",((SUM('For Requestors'!H107:I107)/43560)*O112)*0.5)</f>
        <v/>
      </c>
      <c r="R112" s="230" t="str">
        <f t="shared" si="6"/>
        <v/>
      </c>
      <c r="S112" s="230" t="str">
        <f t="shared" si="7"/>
        <v/>
      </c>
      <c r="T112" s="229"/>
      <c r="U112" s="229"/>
      <c r="V112" s="230" t="str">
        <f t="shared" si="8"/>
        <v/>
      </c>
      <c r="W112" s="178"/>
      <c r="X112" s="204"/>
      <c r="Y112" s="204"/>
      <c r="Z112" s="204"/>
      <c r="AA112" s="149"/>
      <c r="AB112" s="149"/>
    </row>
    <row r="113" spans="1:28" x14ac:dyDescent="0.25">
      <c r="A113" s="153" t="str">
        <f>IF('For Requestors'!A108 = "","",'For Requestors'!A108)</f>
        <v/>
      </c>
      <c r="B113" s="45" t="str">
        <f>IF('For Requestors'!B108="","",'For Requestors'!B108)</f>
        <v/>
      </c>
      <c r="C113" s="236" t="str">
        <f>IF('For Requestors'!C108="","",'For Requestors'!C108)</f>
        <v/>
      </c>
      <c r="D113" s="179"/>
      <c r="E113" s="148"/>
      <c r="F113" s="225" t="str">
        <f>IF('For Requestors'!L108="","",'For Requestors'!L108)</f>
        <v/>
      </c>
      <c r="G113" s="226" t="str">
        <f>IF('For Requestors'!M108="","",'For Requestors'!M108)</f>
        <v/>
      </c>
      <c r="H113" s="227" t="str">
        <f>IF('For Requestors'!N108="","",'For Requestors'!N108)</f>
        <v/>
      </c>
      <c r="I113" s="211" t="str">
        <f>IF('For Requestors'!K108=0,"",'For Requestors'!K108)</f>
        <v/>
      </c>
      <c r="J113" s="46" t="str">
        <f>IFERROR('For Requestors'!K108/43560,"")</f>
        <v/>
      </c>
      <c r="K113" s="228" t="str">
        <f t="shared" si="5"/>
        <v/>
      </c>
      <c r="L113" s="199" t="str">
        <f>IF('For Requestors'!D108/43560=0,"",'For Requestors'!D108/43560)</f>
        <v/>
      </c>
      <c r="M113" s="199" t="str">
        <f>IF(AND('For Requestors'!E108=0,'For Requestors'!G108=0,'For Requestors'!A108=""),"",SUM('For Requestors'!E108:'For Requestors'!G108)/43560)</f>
        <v/>
      </c>
      <c r="N113" s="199" t="str">
        <f>IF(AND('For Requestors'!H108=0,'For Requestors'!I108=0),"",SUM('For Requestors'!H108:'For Requestors'!I108)/43560)</f>
        <v/>
      </c>
      <c r="O113" s="229"/>
      <c r="P113" s="230" t="str">
        <f>IF('For Requestors'!C108="","",((SUM('For Requestors'!E108:G108)/43560)*O113)*0.9)</f>
        <v/>
      </c>
      <c r="Q113" s="230" t="str">
        <f>IF('For Requestors'!C108="","",((SUM('For Requestors'!H108:I108)/43560)*O113)*0.5)</f>
        <v/>
      </c>
      <c r="R113" s="230" t="str">
        <f t="shared" si="6"/>
        <v/>
      </c>
      <c r="S113" s="230" t="str">
        <f t="shared" si="7"/>
        <v/>
      </c>
      <c r="T113" s="229"/>
      <c r="U113" s="229"/>
      <c r="V113" s="230" t="str">
        <f t="shared" si="8"/>
        <v/>
      </c>
      <c r="W113" s="178"/>
      <c r="X113" s="204"/>
      <c r="Y113" s="204"/>
      <c r="Z113" s="204"/>
      <c r="AA113" s="149"/>
      <c r="AB113" s="149"/>
    </row>
    <row r="114" spans="1:28" x14ac:dyDescent="0.25">
      <c r="A114" s="153" t="str">
        <f>IF('For Requestors'!A109 = "","",'For Requestors'!A109)</f>
        <v/>
      </c>
      <c r="B114" s="45" t="str">
        <f>IF('For Requestors'!B109="","",'For Requestors'!B109)</f>
        <v/>
      </c>
      <c r="C114" s="236" t="str">
        <f>IF('For Requestors'!C109="","",'For Requestors'!C109)</f>
        <v/>
      </c>
      <c r="D114" s="179"/>
      <c r="E114" s="148"/>
      <c r="F114" s="225" t="str">
        <f>IF('For Requestors'!L109="","",'For Requestors'!L109)</f>
        <v/>
      </c>
      <c r="G114" s="226" t="str">
        <f>IF('For Requestors'!M109="","",'For Requestors'!M109)</f>
        <v/>
      </c>
      <c r="H114" s="227" t="str">
        <f>IF('For Requestors'!N109="","",'For Requestors'!N109)</f>
        <v/>
      </c>
      <c r="I114" s="211" t="str">
        <f>IF('For Requestors'!K109=0,"",'For Requestors'!K109)</f>
        <v/>
      </c>
      <c r="J114" s="46" t="str">
        <f>IFERROR('For Requestors'!K109/43560,"")</f>
        <v/>
      </c>
      <c r="K114" s="228" t="str">
        <f t="shared" si="5"/>
        <v/>
      </c>
      <c r="L114" s="199" t="str">
        <f>IF('For Requestors'!D109/43560=0,"",'For Requestors'!D109/43560)</f>
        <v/>
      </c>
      <c r="M114" s="199" t="str">
        <f>IF(AND('For Requestors'!E109=0,'For Requestors'!G109=0,'For Requestors'!A109=""),"",SUM('For Requestors'!E109:'For Requestors'!G109)/43560)</f>
        <v/>
      </c>
      <c r="N114" s="199" t="str">
        <f>IF(AND('For Requestors'!H109=0,'For Requestors'!I109=0),"",SUM('For Requestors'!H109:'For Requestors'!I109)/43560)</f>
        <v/>
      </c>
      <c r="O114" s="229"/>
      <c r="P114" s="230" t="str">
        <f>IF('For Requestors'!C109="","",((SUM('For Requestors'!E109:G109)/43560)*O114)*0.9)</f>
        <v/>
      </c>
      <c r="Q114" s="230" t="str">
        <f>IF('For Requestors'!C109="","",((SUM('For Requestors'!H109:I109)/43560)*O114)*0.5)</f>
        <v/>
      </c>
      <c r="R114" s="230" t="str">
        <f t="shared" si="6"/>
        <v/>
      </c>
      <c r="S114" s="230" t="str">
        <f t="shared" si="7"/>
        <v/>
      </c>
      <c r="T114" s="229"/>
      <c r="U114" s="229"/>
      <c r="V114" s="230" t="str">
        <f t="shared" si="8"/>
        <v/>
      </c>
      <c r="W114" s="178"/>
      <c r="X114" s="204"/>
      <c r="Y114" s="204"/>
      <c r="Z114" s="204"/>
      <c r="AA114" s="149"/>
      <c r="AB114" s="149"/>
    </row>
    <row r="115" spans="1:28" x14ac:dyDescent="0.25">
      <c r="A115" s="153" t="str">
        <f>IF('For Requestors'!A110 = "","",'For Requestors'!A110)</f>
        <v/>
      </c>
      <c r="B115" s="45" t="str">
        <f>IF('For Requestors'!B110="","",'For Requestors'!B110)</f>
        <v/>
      </c>
      <c r="C115" s="236" t="str">
        <f>IF('For Requestors'!C110="","",'For Requestors'!C110)</f>
        <v/>
      </c>
      <c r="D115" s="179"/>
      <c r="E115" s="148"/>
      <c r="F115" s="225" t="str">
        <f>IF('For Requestors'!L110="","",'For Requestors'!L110)</f>
        <v/>
      </c>
      <c r="G115" s="226" t="str">
        <f>IF('For Requestors'!M110="","",'For Requestors'!M110)</f>
        <v/>
      </c>
      <c r="H115" s="227" t="str">
        <f>IF('For Requestors'!N110="","",'For Requestors'!N110)</f>
        <v/>
      </c>
      <c r="I115" s="211" t="str">
        <f>IF('For Requestors'!K110=0,"",'For Requestors'!K110)</f>
        <v/>
      </c>
      <c r="J115" s="46" t="str">
        <f>IFERROR('For Requestors'!K110/43560,"")</f>
        <v/>
      </c>
      <c r="K115" s="228" t="str">
        <f t="shared" si="5"/>
        <v/>
      </c>
      <c r="L115" s="199" t="str">
        <f>IF('For Requestors'!D110/43560=0,"",'For Requestors'!D110/43560)</f>
        <v/>
      </c>
      <c r="M115" s="199" t="str">
        <f>IF(AND('For Requestors'!E110=0,'For Requestors'!G110=0,'For Requestors'!A110=""),"",SUM('For Requestors'!E110:'For Requestors'!G110)/43560)</f>
        <v/>
      </c>
      <c r="N115" s="199" t="str">
        <f>IF(AND('For Requestors'!H110=0,'For Requestors'!I110=0),"",SUM('For Requestors'!H110:'For Requestors'!I110)/43560)</f>
        <v/>
      </c>
      <c r="O115" s="229"/>
      <c r="P115" s="230" t="str">
        <f>IF('For Requestors'!C110="","",((SUM('For Requestors'!E110:G110)/43560)*O115)*0.9)</f>
        <v/>
      </c>
      <c r="Q115" s="230" t="str">
        <f>IF('For Requestors'!C110="","",((SUM('For Requestors'!H110:I110)/43560)*O115)*0.5)</f>
        <v/>
      </c>
      <c r="R115" s="230" t="str">
        <f t="shared" si="6"/>
        <v/>
      </c>
      <c r="S115" s="230" t="str">
        <f t="shared" si="7"/>
        <v/>
      </c>
      <c r="T115" s="229"/>
      <c r="U115" s="229"/>
      <c r="V115" s="230" t="str">
        <f t="shared" si="8"/>
        <v/>
      </c>
      <c r="W115" s="178"/>
      <c r="X115" s="204"/>
      <c r="Y115" s="204"/>
      <c r="Z115" s="204"/>
      <c r="AA115" s="149"/>
      <c r="AB115" s="149"/>
    </row>
    <row r="116" spans="1:28" x14ac:dyDescent="0.25">
      <c r="A116" s="153" t="str">
        <f>IF('For Requestors'!A111 = "","",'For Requestors'!A111)</f>
        <v/>
      </c>
      <c r="B116" s="45" t="str">
        <f>IF('For Requestors'!B111="","",'For Requestors'!B111)</f>
        <v/>
      </c>
      <c r="C116" s="236" t="str">
        <f>IF('For Requestors'!C111="","",'For Requestors'!C111)</f>
        <v/>
      </c>
      <c r="D116" s="179"/>
      <c r="E116" s="148"/>
      <c r="F116" s="225" t="str">
        <f>IF('For Requestors'!L111="","",'For Requestors'!L111)</f>
        <v/>
      </c>
      <c r="G116" s="226" t="str">
        <f>IF('For Requestors'!M111="","",'For Requestors'!M111)</f>
        <v/>
      </c>
      <c r="H116" s="227" t="str">
        <f>IF('For Requestors'!N111="","",'For Requestors'!N111)</f>
        <v/>
      </c>
      <c r="I116" s="211" t="str">
        <f>IF('For Requestors'!K111=0,"",'For Requestors'!K111)</f>
        <v/>
      </c>
      <c r="J116" s="46" t="str">
        <f>IFERROR('For Requestors'!K111/43560,"")</f>
        <v/>
      </c>
      <c r="K116" s="228" t="str">
        <f t="shared" si="5"/>
        <v/>
      </c>
      <c r="L116" s="199" t="str">
        <f>IF('For Requestors'!D111/43560=0,"",'For Requestors'!D111/43560)</f>
        <v/>
      </c>
      <c r="M116" s="199" t="str">
        <f>IF(AND('For Requestors'!E111=0,'For Requestors'!G111=0,'For Requestors'!A111=""),"",SUM('For Requestors'!E111:'For Requestors'!G111)/43560)</f>
        <v/>
      </c>
      <c r="N116" s="199" t="str">
        <f>IF(AND('For Requestors'!H111=0,'For Requestors'!I111=0),"",SUM('For Requestors'!H111:'For Requestors'!I111)/43560)</f>
        <v/>
      </c>
      <c r="O116" s="229"/>
      <c r="P116" s="230" t="str">
        <f>IF('For Requestors'!C111="","",((SUM('For Requestors'!E111:G111)/43560)*O116)*0.9)</f>
        <v/>
      </c>
      <c r="Q116" s="230" t="str">
        <f>IF('For Requestors'!C111="","",((SUM('For Requestors'!H111:I111)/43560)*O116)*0.5)</f>
        <v/>
      </c>
      <c r="R116" s="230" t="str">
        <f t="shared" si="6"/>
        <v/>
      </c>
      <c r="S116" s="230" t="str">
        <f t="shared" si="7"/>
        <v/>
      </c>
      <c r="T116" s="229"/>
      <c r="U116" s="229"/>
      <c r="V116" s="230" t="str">
        <f t="shared" si="8"/>
        <v/>
      </c>
      <c r="W116" s="178"/>
      <c r="X116" s="204"/>
      <c r="Y116" s="204"/>
      <c r="Z116" s="204"/>
      <c r="AA116" s="149"/>
      <c r="AB116" s="149"/>
    </row>
    <row r="117" spans="1:28" x14ac:dyDescent="0.25">
      <c r="A117" s="153" t="str">
        <f>IF('For Requestors'!A112 = "","",'For Requestors'!A112)</f>
        <v/>
      </c>
      <c r="B117" s="45" t="str">
        <f>IF('For Requestors'!B112="","",'For Requestors'!B112)</f>
        <v/>
      </c>
      <c r="C117" s="236" t="str">
        <f>IF('For Requestors'!C112="","",'For Requestors'!C112)</f>
        <v/>
      </c>
      <c r="D117" s="179"/>
      <c r="E117" s="148"/>
      <c r="F117" s="225" t="str">
        <f>IF('For Requestors'!L112="","",'For Requestors'!L112)</f>
        <v/>
      </c>
      <c r="G117" s="226" t="str">
        <f>IF('For Requestors'!M112="","",'For Requestors'!M112)</f>
        <v/>
      </c>
      <c r="H117" s="227" t="str">
        <f>IF('For Requestors'!N112="","",'For Requestors'!N112)</f>
        <v/>
      </c>
      <c r="I117" s="211" t="str">
        <f>IF('For Requestors'!K112=0,"",'For Requestors'!K112)</f>
        <v/>
      </c>
      <c r="J117" s="46" t="str">
        <f>IFERROR('For Requestors'!K112/43560,"")</f>
        <v/>
      </c>
      <c r="K117" s="228" t="str">
        <f t="shared" si="5"/>
        <v/>
      </c>
      <c r="L117" s="199" t="str">
        <f>IF('For Requestors'!D112/43560=0,"",'For Requestors'!D112/43560)</f>
        <v/>
      </c>
      <c r="M117" s="199" t="str">
        <f>IF(AND('For Requestors'!E112=0,'For Requestors'!G112=0,'For Requestors'!A112=""),"",SUM('For Requestors'!E112:'For Requestors'!G112)/43560)</f>
        <v/>
      </c>
      <c r="N117" s="199" t="str">
        <f>IF(AND('For Requestors'!H112=0,'For Requestors'!I112=0),"",SUM('For Requestors'!H112:'For Requestors'!I112)/43560)</f>
        <v/>
      </c>
      <c r="O117" s="229"/>
      <c r="P117" s="230" t="str">
        <f>IF('For Requestors'!C112="","",((SUM('For Requestors'!E112:G112)/43560)*O117)*0.9)</f>
        <v/>
      </c>
      <c r="Q117" s="230" t="str">
        <f>IF('For Requestors'!C112="","",((SUM('For Requestors'!H112:I112)/43560)*O117)*0.5)</f>
        <v/>
      </c>
      <c r="R117" s="230" t="str">
        <f t="shared" si="6"/>
        <v/>
      </c>
      <c r="S117" s="230" t="str">
        <f t="shared" si="7"/>
        <v/>
      </c>
      <c r="T117" s="229"/>
      <c r="U117" s="229"/>
      <c r="V117" s="230" t="str">
        <f t="shared" si="8"/>
        <v/>
      </c>
      <c r="W117" s="178"/>
      <c r="X117" s="204"/>
      <c r="Y117" s="204"/>
      <c r="Z117" s="204"/>
      <c r="AA117" s="149"/>
      <c r="AB117" s="149"/>
    </row>
    <row r="118" spans="1:28" x14ac:dyDescent="0.25">
      <c r="A118" s="153" t="str">
        <f>IF('For Requestors'!A113 = "","",'For Requestors'!A113)</f>
        <v/>
      </c>
      <c r="B118" s="45" t="str">
        <f>IF('For Requestors'!B113="","",'For Requestors'!B113)</f>
        <v/>
      </c>
      <c r="C118" s="236" t="str">
        <f>IF('For Requestors'!C113="","",'For Requestors'!C113)</f>
        <v/>
      </c>
      <c r="D118" s="179"/>
      <c r="E118" s="148"/>
      <c r="F118" s="225" t="str">
        <f>IF('For Requestors'!L113="","",'For Requestors'!L113)</f>
        <v/>
      </c>
      <c r="G118" s="226" t="str">
        <f>IF('For Requestors'!M113="","",'For Requestors'!M113)</f>
        <v/>
      </c>
      <c r="H118" s="227" t="str">
        <f>IF('For Requestors'!N113="","",'For Requestors'!N113)</f>
        <v/>
      </c>
      <c r="I118" s="211" t="str">
        <f>IF('For Requestors'!K113=0,"",'For Requestors'!K113)</f>
        <v/>
      </c>
      <c r="J118" s="46" t="str">
        <f>IFERROR('For Requestors'!K113/43560,"")</f>
        <v/>
      </c>
      <c r="K118" s="228" t="str">
        <f t="shared" si="5"/>
        <v/>
      </c>
      <c r="L118" s="199" t="str">
        <f>IF('For Requestors'!D113/43560=0,"",'For Requestors'!D113/43560)</f>
        <v/>
      </c>
      <c r="M118" s="199" t="str">
        <f>IF(AND('For Requestors'!E113=0,'For Requestors'!G113=0,'For Requestors'!A113=""),"",SUM('For Requestors'!E113:'For Requestors'!G113)/43560)</f>
        <v/>
      </c>
      <c r="N118" s="199" t="str">
        <f>IF(AND('For Requestors'!H113=0,'For Requestors'!I113=0),"",SUM('For Requestors'!H113:'For Requestors'!I113)/43560)</f>
        <v/>
      </c>
      <c r="O118" s="229"/>
      <c r="P118" s="230" t="str">
        <f>IF('For Requestors'!C113="","",((SUM('For Requestors'!E113:G113)/43560)*O118)*0.9)</f>
        <v/>
      </c>
      <c r="Q118" s="230" t="str">
        <f>IF('For Requestors'!C113="","",((SUM('For Requestors'!H113:I113)/43560)*O118)*0.5)</f>
        <v/>
      </c>
      <c r="R118" s="230" t="str">
        <f t="shared" si="6"/>
        <v/>
      </c>
      <c r="S118" s="230" t="str">
        <f t="shared" si="7"/>
        <v/>
      </c>
      <c r="T118" s="229"/>
      <c r="U118" s="229"/>
      <c r="V118" s="230" t="str">
        <f t="shared" si="8"/>
        <v/>
      </c>
      <c r="W118" s="178"/>
      <c r="X118" s="204"/>
      <c r="Y118" s="204"/>
      <c r="Z118" s="204"/>
      <c r="AA118" s="149"/>
      <c r="AB118" s="149"/>
    </row>
    <row r="119" spans="1:28" x14ac:dyDescent="0.25">
      <c r="A119" s="153" t="str">
        <f>IF('For Requestors'!A114 = "","",'For Requestors'!A114)</f>
        <v/>
      </c>
      <c r="B119" s="45" t="str">
        <f>IF('For Requestors'!B114="","",'For Requestors'!B114)</f>
        <v/>
      </c>
      <c r="C119" s="236" t="str">
        <f>IF('For Requestors'!C114="","",'For Requestors'!C114)</f>
        <v/>
      </c>
      <c r="D119" s="179"/>
      <c r="E119" s="148"/>
      <c r="F119" s="225" t="str">
        <f>IF('For Requestors'!L114="","",'For Requestors'!L114)</f>
        <v/>
      </c>
      <c r="G119" s="226" t="str">
        <f>IF('For Requestors'!M114="","",'For Requestors'!M114)</f>
        <v/>
      </c>
      <c r="H119" s="227" t="str">
        <f>IF('For Requestors'!N114="","",'For Requestors'!N114)</f>
        <v/>
      </c>
      <c r="I119" s="211" t="str">
        <f>IF('For Requestors'!K114=0,"",'For Requestors'!K114)</f>
        <v/>
      </c>
      <c r="J119" s="46" t="str">
        <f>IFERROR('For Requestors'!K114/43560,"")</f>
        <v/>
      </c>
      <c r="K119" s="228" t="str">
        <f t="shared" si="5"/>
        <v/>
      </c>
      <c r="L119" s="199" t="str">
        <f>IF('For Requestors'!D114/43560=0,"",'For Requestors'!D114/43560)</f>
        <v/>
      </c>
      <c r="M119" s="199" t="str">
        <f>IF(AND('For Requestors'!E114=0,'For Requestors'!G114=0,'For Requestors'!A114=""),"",SUM('For Requestors'!E114:'For Requestors'!G114)/43560)</f>
        <v/>
      </c>
      <c r="N119" s="199" t="str">
        <f>IF(AND('For Requestors'!H114=0,'For Requestors'!I114=0),"",SUM('For Requestors'!H114:'For Requestors'!I114)/43560)</f>
        <v/>
      </c>
      <c r="O119" s="229"/>
      <c r="P119" s="230" t="str">
        <f>IF('For Requestors'!C114="","",((SUM('For Requestors'!E114:G114)/43560)*O119)*0.9)</f>
        <v/>
      </c>
      <c r="Q119" s="230" t="str">
        <f>IF('For Requestors'!C114="","",((SUM('For Requestors'!H114:I114)/43560)*O119)*0.5)</f>
        <v/>
      </c>
      <c r="R119" s="230" t="str">
        <f t="shared" si="6"/>
        <v/>
      </c>
      <c r="S119" s="230" t="str">
        <f t="shared" si="7"/>
        <v/>
      </c>
      <c r="T119" s="229"/>
      <c r="U119" s="229"/>
      <c r="V119" s="230" t="str">
        <f t="shared" si="8"/>
        <v/>
      </c>
      <c r="W119" s="178"/>
      <c r="X119" s="204"/>
      <c r="Y119" s="204"/>
      <c r="Z119" s="204"/>
      <c r="AA119" s="149"/>
      <c r="AB119" s="149"/>
    </row>
    <row r="120" spans="1:28" x14ac:dyDescent="0.25">
      <c r="A120" s="153" t="str">
        <f>IF('For Requestors'!A115 = "","",'For Requestors'!A115)</f>
        <v/>
      </c>
      <c r="B120" s="45" t="str">
        <f>IF('For Requestors'!B115="","",'For Requestors'!B115)</f>
        <v/>
      </c>
      <c r="C120" s="236" t="str">
        <f>IF('For Requestors'!C115="","",'For Requestors'!C115)</f>
        <v/>
      </c>
      <c r="D120" s="179"/>
      <c r="E120" s="148"/>
      <c r="F120" s="225" t="str">
        <f>IF('For Requestors'!L115="","",'For Requestors'!L115)</f>
        <v/>
      </c>
      <c r="G120" s="226" t="str">
        <f>IF('For Requestors'!M115="","",'For Requestors'!M115)</f>
        <v/>
      </c>
      <c r="H120" s="227" t="str">
        <f>IF('For Requestors'!N115="","",'For Requestors'!N115)</f>
        <v/>
      </c>
      <c r="I120" s="211" t="str">
        <f>IF('For Requestors'!K115=0,"",'For Requestors'!K115)</f>
        <v/>
      </c>
      <c r="J120" s="46" t="str">
        <f>IFERROR('For Requestors'!K115/43560,"")</f>
        <v/>
      </c>
      <c r="K120" s="228" t="str">
        <f t="shared" si="5"/>
        <v/>
      </c>
      <c r="L120" s="199" t="str">
        <f>IF('For Requestors'!D115/43560=0,"",'For Requestors'!D115/43560)</f>
        <v/>
      </c>
      <c r="M120" s="199" t="str">
        <f>IF(AND('For Requestors'!E115=0,'For Requestors'!G115=0,'For Requestors'!A115=""),"",SUM('For Requestors'!E115:'For Requestors'!G115)/43560)</f>
        <v/>
      </c>
      <c r="N120" s="199" t="str">
        <f>IF(AND('For Requestors'!H115=0,'For Requestors'!I115=0),"",SUM('For Requestors'!H115:'For Requestors'!I115)/43560)</f>
        <v/>
      </c>
      <c r="O120" s="229"/>
      <c r="P120" s="230" t="str">
        <f>IF('For Requestors'!C115="","",((SUM('For Requestors'!E115:G115)/43560)*O120)*0.9)</f>
        <v/>
      </c>
      <c r="Q120" s="230" t="str">
        <f>IF('For Requestors'!C115="","",((SUM('For Requestors'!H115:I115)/43560)*O120)*0.5)</f>
        <v/>
      </c>
      <c r="R120" s="230" t="str">
        <f t="shared" si="6"/>
        <v/>
      </c>
      <c r="S120" s="230" t="str">
        <f t="shared" si="7"/>
        <v/>
      </c>
      <c r="T120" s="229"/>
      <c r="U120" s="229"/>
      <c r="V120" s="230" t="str">
        <f t="shared" si="8"/>
        <v/>
      </c>
      <c r="W120" s="178"/>
      <c r="X120" s="204"/>
      <c r="Y120" s="204"/>
      <c r="Z120" s="204"/>
      <c r="AA120" s="149"/>
      <c r="AB120" s="149"/>
    </row>
    <row r="121" spans="1:28" x14ac:dyDescent="0.25">
      <c r="A121" s="153" t="str">
        <f>IF('For Requestors'!A116 = "","",'For Requestors'!A116)</f>
        <v/>
      </c>
      <c r="B121" s="45" t="str">
        <f>IF('For Requestors'!B116="","",'For Requestors'!B116)</f>
        <v/>
      </c>
      <c r="C121" s="236" t="str">
        <f>IF('For Requestors'!C116="","",'For Requestors'!C116)</f>
        <v/>
      </c>
      <c r="D121" s="179"/>
      <c r="E121" s="148"/>
      <c r="F121" s="225" t="str">
        <f>IF('For Requestors'!L116="","",'For Requestors'!L116)</f>
        <v/>
      </c>
      <c r="G121" s="226" t="str">
        <f>IF('For Requestors'!M116="","",'For Requestors'!M116)</f>
        <v/>
      </c>
      <c r="H121" s="227" t="str">
        <f>IF('For Requestors'!N116="","",'For Requestors'!N116)</f>
        <v/>
      </c>
      <c r="I121" s="211" t="str">
        <f>IF('For Requestors'!K116=0,"",'For Requestors'!K116)</f>
        <v/>
      </c>
      <c r="J121" s="46" t="str">
        <f>IFERROR('For Requestors'!K116/43560,"")</f>
        <v/>
      </c>
      <c r="K121" s="228" t="str">
        <f t="shared" si="5"/>
        <v/>
      </c>
      <c r="L121" s="199" t="str">
        <f>IF('For Requestors'!D116/43560=0,"",'For Requestors'!D116/43560)</f>
        <v/>
      </c>
      <c r="M121" s="199" t="str">
        <f>IF(AND('For Requestors'!E116=0,'For Requestors'!G116=0,'For Requestors'!A116=""),"",SUM('For Requestors'!E116:'For Requestors'!G116)/43560)</f>
        <v/>
      </c>
      <c r="N121" s="199" t="str">
        <f>IF(AND('For Requestors'!H116=0,'For Requestors'!I116=0),"",SUM('For Requestors'!H116:'For Requestors'!I116)/43560)</f>
        <v/>
      </c>
      <c r="O121" s="229"/>
      <c r="P121" s="230" t="str">
        <f>IF('For Requestors'!C116="","",((SUM('For Requestors'!E116:G116)/43560)*O121)*0.9)</f>
        <v/>
      </c>
      <c r="Q121" s="230" t="str">
        <f>IF('For Requestors'!C116="","",((SUM('For Requestors'!H116:I116)/43560)*O121)*0.5)</f>
        <v/>
      </c>
      <c r="R121" s="230" t="str">
        <f t="shared" si="6"/>
        <v/>
      </c>
      <c r="S121" s="230" t="str">
        <f t="shared" si="7"/>
        <v/>
      </c>
      <c r="T121" s="229"/>
      <c r="U121" s="229"/>
      <c r="V121" s="230" t="str">
        <f t="shared" si="8"/>
        <v/>
      </c>
      <c r="W121" s="178"/>
      <c r="X121" s="204"/>
      <c r="Y121" s="204"/>
      <c r="Z121" s="204"/>
      <c r="AA121" s="149"/>
      <c r="AB121" s="149"/>
    </row>
    <row r="122" spans="1:28" x14ac:dyDescent="0.25">
      <c r="A122" s="153" t="str">
        <f>IF('For Requestors'!A117 = "","",'For Requestors'!A117)</f>
        <v/>
      </c>
      <c r="B122" s="45" t="str">
        <f>IF('For Requestors'!B117="","",'For Requestors'!B117)</f>
        <v/>
      </c>
      <c r="C122" s="236" t="str">
        <f>IF('For Requestors'!C117="","",'For Requestors'!C117)</f>
        <v/>
      </c>
      <c r="D122" s="179"/>
      <c r="E122" s="148"/>
      <c r="F122" s="225" t="str">
        <f>IF('For Requestors'!L117="","",'For Requestors'!L117)</f>
        <v/>
      </c>
      <c r="G122" s="226" t="str">
        <f>IF('For Requestors'!M117="","",'For Requestors'!M117)</f>
        <v/>
      </c>
      <c r="H122" s="227" t="str">
        <f>IF('For Requestors'!N117="","",'For Requestors'!N117)</f>
        <v/>
      </c>
      <c r="I122" s="211" t="str">
        <f>IF('For Requestors'!K117=0,"",'For Requestors'!K117)</f>
        <v/>
      </c>
      <c r="J122" s="46" t="str">
        <f>IFERROR('For Requestors'!K117/43560,"")</f>
        <v/>
      </c>
      <c r="K122" s="228" t="str">
        <f t="shared" si="5"/>
        <v/>
      </c>
      <c r="L122" s="199" t="str">
        <f>IF('For Requestors'!D117/43560=0,"",'For Requestors'!D117/43560)</f>
        <v/>
      </c>
      <c r="M122" s="199" t="str">
        <f>IF(AND('For Requestors'!E117=0,'For Requestors'!G117=0,'For Requestors'!A117=""),"",SUM('For Requestors'!E117:'For Requestors'!G117)/43560)</f>
        <v/>
      </c>
      <c r="N122" s="199" t="str">
        <f>IF(AND('For Requestors'!H117=0,'For Requestors'!I117=0),"",SUM('For Requestors'!H117:'For Requestors'!I117)/43560)</f>
        <v/>
      </c>
      <c r="O122" s="229"/>
      <c r="P122" s="230" t="str">
        <f>IF('For Requestors'!C117="","",((SUM('For Requestors'!E117:G117)/43560)*O122)*0.9)</f>
        <v/>
      </c>
      <c r="Q122" s="230" t="str">
        <f>IF('For Requestors'!C117="","",((SUM('For Requestors'!H117:I117)/43560)*O122)*0.5)</f>
        <v/>
      </c>
      <c r="R122" s="230" t="str">
        <f t="shared" si="6"/>
        <v/>
      </c>
      <c r="S122" s="230" t="str">
        <f t="shared" si="7"/>
        <v/>
      </c>
      <c r="T122" s="229"/>
      <c r="U122" s="229"/>
      <c r="V122" s="230" t="str">
        <f t="shared" si="8"/>
        <v/>
      </c>
      <c r="W122" s="178"/>
      <c r="X122" s="204"/>
      <c r="Y122" s="204"/>
      <c r="Z122" s="204"/>
      <c r="AA122" s="149"/>
      <c r="AB122" s="149"/>
    </row>
    <row r="123" spans="1:28" x14ac:dyDescent="0.25">
      <c r="A123" s="153" t="str">
        <f>IF('For Requestors'!A118 = "","",'For Requestors'!A118)</f>
        <v/>
      </c>
      <c r="B123" s="45" t="str">
        <f>IF('For Requestors'!B118="","",'For Requestors'!B118)</f>
        <v/>
      </c>
      <c r="C123" s="236" t="str">
        <f>IF('For Requestors'!C118="","",'For Requestors'!C118)</f>
        <v/>
      </c>
      <c r="D123" s="179"/>
      <c r="E123" s="148"/>
      <c r="F123" s="225" t="str">
        <f>IF('For Requestors'!L118="","",'For Requestors'!L118)</f>
        <v/>
      </c>
      <c r="G123" s="226" t="str">
        <f>IF('For Requestors'!M118="","",'For Requestors'!M118)</f>
        <v/>
      </c>
      <c r="H123" s="227" t="str">
        <f>IF('For Requestors'!N118="","",'For Requestors'!N118)</f>
        <v/>
      </c>
      <c r="I123" s="211" t="str">
        <f>IF('For Requestors'!K118=0,"",'For Requestors'!K118)</f>
        <v/>
      </c>
      <c r="J123" s="46" t="str">
        <f>IFERROR('For Requestors'!K118/43560,"")</f>
        <v/>
      </c>
      <c r="K123" s="228" t="str">
        <f t="shared" si="5"/>
        <v/>
      </c>
      <c r="L123" s="199" t="str">
        <f>IF('For Requestors'!D118/43560=0,"",'For Requestors'!D118/43560)</f>
        <v/>
      </c>
      <c r="M123" s="199" t="str">
        <f>IF(AND('For Requestors'!E118=0,'For Requestors'!G118=0,'For Requestors'!A118=""),"",SUM('For Requestors'!E118:'For Requestors'!G118)/43560)</f>
        <v/>
      </c>
      <c r="N123" s="199" t="str">
        <f>IF(AND('For Requestors'!H118=0,'For Requestors'!I118=0),"",SUM('For Requestors'!H118:'For Requestors'!I118)/43560)</f>
        <v/>
      </c>
      <c r="O123" s="229"/>
      <c r="P123" s="230" t="str">
        <f>IF('For Requestors'!C118="","",((SUM('For Requestors'!E118:G118)/43560)*O123)*0.9)</f>
        <v/>
      </c>
      <c r="Q123" s="230" t="str">
        <f>IF('For Requestors'!C118="","",((SUM('For Requestors'!H118:I118)/43560)*O123)*0.5)</f>
        <v/>
      </c>
      <c r="R123" s="230" t="str">
        <f t="shared" si="6"/>
        <v/>
      </c>
      <c r="S123" s="230" t="str">
        <f t="shared" si="7"/>
        <v/>
      </c>
      <c r="T123" s="229"/>
      <c r="U123" s="229"/>
      <c r="V123" s="230" t="str">
        <f t="shared" si="8"/>
        <v/>
      </c>
      <c r="W123" s="178"/>
      <c r="X123" s="204"/>
      <c r="Y123" s="204"/>
      <c r="Z123" s="204"/>
      <c r="AA123" s="149"/>
      <c r="AB123" s="149"/>
    </row>
    <row r="124" spans="1:28" x14ac:dyDescent="0.25">
      <c r="A124" s="153" t="str">
        <f>IF('For Requestors'!A119 = "","",'For Requestors'!A119)</f>
        <v/>
      </c>
      <c r="B124" s="45" t="str">
        <f>IF('For Requestors'!B119="","",'For Requestors'!B119)</f>
        <v/>
      </c>
      <c r="C124" s="236" t="str">
        <f>IF('For Requestors'!C119="","",'For Requestors'!C119)</f>
        <v/>
      </c>
      <c r="D124" s="179"/>
      <c r="E124" s="148"/>
      <c r="F124" s="225" t="str">
        <f>IF('For Requestors'!L119="","",'For Requestors'!L119)</f>
        <v/>
      </c>
      <c r="G124" s="226" t="str">
        <f>IF('For Requestors'!M119="","",'For Requestors'!M119)</f>
        <v/>
      </c>
      <c r="H124" s="227" t="str">
        <f>IF('For Requestors'!N119="","",'For Requestors'!N119)</f>
        <v/>
      </c>
      <c r="I124" s="211" t="str">
        <f>IF('For Requestors'!K119=0,"",'For Requestors'!K119)</f>
        <v/>
      </c>
      <c r="J124" s="46" t="str">
        <f>IFERROR('For Requestors'!K119/43560,"")</f>
        <v/>
      </c>
      <c r="K124" s="228" t="str">
        <f t="shared" si="5"/>
        <v/>
      </c>
      <c r="L124" s="199" t="str">
        <f>IF('For Requestors'!D119/43560=0,"",'For Requestors'!D119/43560)</f>
        <v/>
      </c>
      <c r="M124" s="199" t="str">
        <f>IF(AND('For Requestors'!E119=0,'For Requestors'!G119=0,'For Requestors'!A119=""),"",SUM('For Requestors'!E119:'For Requestors'!G119)/43560)</f>
        <v/>
      </c>
      <c r="N124" s="199" t="str">
        <f>IF(AND('For Requestors'!H119=0,'For Requestors'!I119=0),"",SUM('For Requestors'!H119:'For Requestors'!I119)/43560)</f>
        <v/>
      </c>
      <c r="O124" s="229"/>
      <c r="P124" s="230" t="str">
        <f>IF('For Requestors'!C119="","",((SUM('For Requestors'!E119:G119)/43560)*O124)*0.9)</f>
        <v/>
      </c>
      <c r="Q124" s="230" t="str">
        <f>IF('For Requestors'!C119="","",((SUM('For Requestors'!H119:I119)/43560)*O124)*0.5)</f>
        <v/>
      </c>
      <c r="R124" s="230" t="str">
        <f t="shared" si="6"/>
        <v/>
      </c>
      <c r="S124" s="230" t="str">
        <f t="shared" si="7"/>
        <v/>
      </c>
      <c r="T124" s="229"/>
      <c r="U124" s="229"/>
      <c r="V124" s="230" t="str">
        <f t="shared" si="8"/>
        <v/>
      </c>
      <c r="W124" s="178"/>
      <c r="X124" s="204"/>
      <c r="Y124" s="204"/>
      <c r="Z124" s="204"/>
      <c r="AA124" s="149"/>
      <c r="AB124" s="149"/>
    </row>
    <row r="125" spans="1:28" x14ac:dyDescent="0.25">
      <c r="A125" s="153" t="str">
        <f>IF('For Requestors'!A120 = "","",'For Requestors'!A120)</f>
        <v/>
      </c>
      <c r="B125" s="45" t="str">
        <f>IF('For Requestors'!B120="","",'For Requestors'!B120)</f>
        <v/>
      </c>
      <c r="C125" s="236" t="str">
        <f>IF('For Requestors'!C120="","",'For Requestors'!C120)</f>
        <v/>
      </c>
      <c r="D125" s="179"/>
      <c r="E125" s="148"/>
      <c r="F125" s="225" t="str">
        <f>IF('For Requestors'!L120="","",'For Requestors'!L120)</f>
        <v/>
      </c>
      <c r="G125" s="226" t="str">
        <f>IF('For Requestors'!M120="","",'For Requestors'!M120)</f>
        <v/>
      </c>
      <c r="H125" s="227" t="str">
        <f>IF('For Requestors'!N120="","",'For Requestors'!N120)</f>
        <v/>
      </c>
      <c r="I125" s="211" t="str">
        <f>IF('For Requestors'!K120=0,"",'For Requestors'!K120)</f>
        <v/>
      </c>
      <c r="J125" s="46" t="str">
        <f>IFERROR('For Requestors'!K120/43560,"")</f>
        <v/>
      </c>
      <c r="K125" s="228" t="str">
        <f t="shared" si="5"/>
        <v/>
      </c>
      <c r="L125" s="199" t="str">
        <f>IF('For Requestors'!D120/43560=0,"",'For Requestors'!D120/43560)</f>
        <v/>
      </c>
      <c r="M125" s="199" t="str">
        <f>IF(AND('For Requestors'!E120=0,'For Requestors'!G120=0,'For Requestors'!A120=""),"",SUM('For Requestors'!E120:'For Requestors'!G120)/43560)</f>
        <v/>
      </c>
      <c r="N125" s="199" t="str">
        <f>IF(AND('For Requestors'!H120=0,'For Requestors'!I120=0),"",SUM('For Requestors'!H120:'For Requestors'!I120)/43560)</f>
        <v/>
      </c>
      <c r="O125" s="229"/>
      <c r="P125" s="230" t="str">
        <f>IF('For Requestors'!C120="","",((SUM('For Requestors'!E120:G120)/43560)*O125)*0.9)</f>
        <v/>
      </c>
      <c r="Q125" s="230" t="str">
        <f>IF('For Requestors'!C120="","",((SUM('For Requestors'!H120:I120)/43560)*O125)*0.5)</f>
        <v/>
      </c>
      <c r="R125" s="230" t="str">
        <f t="shared" si="6"/>
        <v/>
      </c>
      <c r="S125" s="230" t="str">
        <f t="shared" si="7"/>
        <v/>
      </c>
      <c r="T125" s="229"/>
      <c r="U125" s="229"/>
      <c r="V125" s="230" t="str">
        <f t="shared" si="8"/>
        <v/>
      </c>
      <c r="W125" s="178"/>
      <c r="X125" s="204"/>
      <c r="Y125" s="204"/>
      <c r="Z125" s="204"/>
      <c r="AA125" s="149"/>
      <c r="AB125" s="149"/>
    </row>
    <row r="126" spans="1:28" x14ac:dyDescent="0.25">
      <c r="A126" s="153" t="str">
        <f>IF('For Requestors'!A121 = "","",'For Requestors'!A121)</f>
        <v/>
      </c>
      <c r="B126" s="45" t="str">
        <f>IF('For Requestors'!B121="","",'For Requestors'!B121)</f>
        <v/>
      </c>
      <c r="C126" s="236" t="str">
        <f>IF('For Requestors'!C121="","",'For Requestors'!C121)</f>
        <v/>
      </c>
      <c r="D126" s="179"/>
      <c r="E126" s="148"/>
      <c r="F126" s="225" t="str">
        <f>IF('For Requestors'!L121="","",'For Requestors'!L121)</f>
        <v/>
      </c>
      <c r="G126" s="226" t="str">
        <f>IF('For Requestors'!M121="","",'For Requestors'!M121)</f>
        <v/>
      </c>
      <c r="H126" s="227" t="str">
        <f>IF('For Requestors'!N121="","",'For Requestors'!N121)</f>
        <v/>
      </c>
      <c r="I126" s="211" t="str">
        <f>IF('For Requestors'!K121=0,"",'For Requestors'!K121)</f>
        <v/>
      </c>
      <c r="J126" s="46" t="str">
        <f>IFERROR('For Requestors'!K121/43560,"")</f>
        <v/>
      </c>
      <c r="K126" s="228" t="str">
        <f t="shared" si="5"/>
        <v/>
      </c>
      <c r="L126" s="199" t="str">
        <f>IF('For Requestors'!D121/43560=0,"",'For Requestors'!D121/43560)</f>
        <v/>
      </c>
      <c r="M126" s="199" t="str">
        <f>IF(AND('For Requestors'!E121=0,'For Requestors'!G121=0,'For Requestors'!A121=""),"",SUM('For Requestors'!E121:'For Requestors'!G121)/43560)</f>
        <v/>
      </c>
      <c r="N126" s="199" t="str">
        <f>IF(AND('For Requestors'!H121=0,'For Requestors'!I121=0),"",SUM('For Requestors'!H121:'For Requestors'!I121)/43560)</f>
        <v/>
      </c>
      <c r="O126" s="229"/>
      <c r="P126" s="230" t="str">
        <f>IF('For Requestors'!C121="","",((SUM('For Requestors'!E121:G121)/43560)*O126)*0.9)</f>
        <v/>
      </c>
      <c r="Q126" s="230" t="str">
        <f>IF('For Requestors'!C121="","",((SUM('For Requestors'!H121:I121)/43560)*O126)*0.5)</f>
        <v/>
      </c>
      <c r="R126" s="230" t="str">
        <f t="shared" si="6"/>
        <v/>
      </c>
      <c r="S126" s="230" t="str">
        <f t="shared" si="7"/>
        <v/>
      </c>
      <c r="T126" s="229"/>
      <c r="U126" s="229"/>
      <c r="V126" s="230" t="str">
        <f t="shared" si="8"/>
        <v/>
      </c>
      <c r="W126" s="178"/>
      <c r="X126" s="204"/>
      <c r="Y126" s="204"/>
      <c r="Z126" s="204"/>
      <c r="AA126" s="149"/>
      <c r="AB126" s="149"/>
    </row>
    <row r="127" spans="1:28" x14ac:dyDescent="0.25">
      <c r="A127" s="153" t="str">
        <f>IF('For Requestors'!A122 = "","",'For Requestors'!A122)</f>
        <v/>
      </c>
      <c r="B127" s="45" t="str">
        <f>IF('For Requestors'!B122="","",'For Requestors'!B122)</f>
        <v/>
      </c>
      <c r="C127" s="236" t="str">
        <f>IF('For Requestors'!C122="","",'For Requestors'!C122)</f>
        <v/>
      </c>
      <c r="D127" s="179"/>
      <c r="E127" s="148"/>
      <c r="F127" s="225" t="str">
        <f>IF('For Requestors'!L122="","",'For Requestors'!L122)</f>
        <v/>
      </c>
      <c r="G127" s="226" t="str">
        <f>IF('For Requestors'!M122="","",'For Requestors'!M122)</f>
        <v/>
      </c>
      <c r="H127" s="227" t="str">
        <f>IF('For Requestors'!N122="","",'For Requestors'!N122)</f>
        <v/>
      </c>
      <c r="I127" s="211" t="str">
        <f>IF('For Requestors'!K122=0,"",'For Requestors'!K122)</f>
        <v/>
      </c>
      <c r="J127" s="46" t="str">
        <f>IFERROR('For Requestors'!K122/43560,"")</f>
        <v/>
      </c>
      <c r="K127" s="228" t="str">
        <f t="shared" si="5"/>
        <v/>
      </c>
      <c r="L127" s="199" t="str">
        <f>IF('For Requestors'!D122/43560=0,"",'For Requestors'!D122/43560)</f>
        <v/>
      </c>
      <c r="M127" s="199" t="str">
        <f>IF(AND('For Requestors'!E122=0,'For Requestors'!G122=0,'For Requestors'!A122=""),"",SUM('For Requestors'!E122:'For Requestors'!G122)/43560)</f>
        <v/>
      </c>
      <c r="N127" s="199" t="str">
        <f>IF(AND('For Requestors'!H122=0,'For Requestors'!I122=0),"",SUM('For Requestors'!H122:'For Requestors'!I122)/43560)</f>
        <v/>
      </c>
      <c r="O127" s="229"/>
      <c r="P127" s="230" t="str">
        <f>IF('For Requestors'!C122="","",((SUM('For Requestors'!E122:G122)/43560)*O127)*0.9)</f>
        <v/>
      </c>
      <c r="Q127" s="230" t="str">
        <f>IF('For Requestors'!C122="","",((SUM('For Requestors'!H122:I122)/43560)*O127)*0.5)</f>
        <v/>
      </c>
      <c r="R127" s="230" t="str">
        <f t="shared" si="6"/>
        <v/>
      </c>
      <c r="S127" s="230" t="str">
        <f t="shared" si="7"/>
        <v/>
      </c>
      <c r="T127" s="229"/>
      <c r="U127" s="229"/>
      <c r="V127" s="230" t="str">
        <f t="shared" si="8"/>
        <v/>
      </c>
      <c r="W127" s="178"/>
      <c r="X127" s="204"/>
      <c r="Y127" s="204"/>
      <c r="Z127" s="204"/>
      <c r="AA127" s="149"/>
      <c r="AB127" s="149"/>
    </row>
    <row r="128" spans="1:28" x14ac:dyDescent="0.25">
      <c r="A128" s="153" t="str">
        <f>IF('For Requestors'!A123 = "","",'For Requestors'!A123)</f>
        <v/>
      </c>
      <c r="B128" s="45" t="str">
        <f>IF('For Requestors'!B123="","",'For Requestors'!B123)</f>
        <v/>
      </c>
      <c r="C128" s="236" t="str">
        <f>IF('For Requestors'!C123="","",'For Requestors'!C123)</f>
        <v/>
      </c>
      <c r="D128" s="179"/>
      <c r="E128" s="148"/>
      <c r="F128" s="225" t="str">
        <f>IF('For Requestors'!L123="","",'For Requestors'!L123)</f>
        <v/>
      </c>
      <c r="G128" s="226" t="str">
        <f>IF('For Requestors'!M123="","",'For Requestors'!M123)</f>
        <v/>
      </c>
      <c r="H128" s="227" t="str">
        <f>IF('For Requestors'!N123="","",'For Requestors'!N123)</f>
        <v/>
      </c>
      <c r="I128" s="211" t="str">
        <f>IF('For Requestors'!K123=0,"",'For Requestors'!K123)</f>
        <v/>
      </c>
      <c r="J128" s="46" t="str">
        <f>IFERROR('For Requestors'!K123/43560,"")</f>
        <v/>
      </c>
      <c r="K128" s="228" t="str">
        <f t="shared" si="5"/>
        <v/>
      </c>
      <c r="L128" s="199" t="str">
        <f>IF('For Requestors'!D123/43560=0,"",'For Requestors'!D123/43560)</f>
        <v/>
      </c>
      <c r="M128" s="199" t="str">
        <f>IF(AND('For Requestors'!E123=0,'For Requestors'!G123=0,'For Requestors'!A123=""),"",SUM('For Requestors'!E123:'For Requestors'!G123)/43560)</f>
        <v/>
      </c>
      <c r="N128" s="199" t="str">
        <f>IF(AND('For Requestors'!H123=0,'For Requestors'!I123=0),"",SUM('For Requestors'!H123:'For Requestors'!I123)/43560)</f>
        <v/>
      </c>
      <c r="O128" s="229"/>
      <c r="P128" s="230" t="str">
        <f>IF('For Requestors'!C123="","",((SUM('For Requestors'!E123:G123)/43560)*O128)*0.9)</f>
        <v/>
      </c>
      <c r="Q128" s="230" t="str">
        <f>IF('For Requestors'!C123="","",((SUM('For Requestors'!H123:I123)/43560)*O128)*0.5)</f>
        <v/>
      </c>
      <c r="R128" s="230" t="str">
        <f t="shared" si="6"/>
        <v/>
      </c>
      <c r="S128" s="230" t="str">
        <f t="shared" si="7"/>
        <v/>
      </c>
      <c r="T128" s="229"/>
      <c r="U128" s="229"/>
      <c r="V128" s="230" t="str">
        <f t="shared" si="8"/>
        <v/>
      </c>
      <c r="W128" s="178"/>
      <c r="X128" s="204"/>
      <c r="Y128" s="204"/>
      <c r="Z128" s="204"/>
      <c r="AA128" s="149"/>
      <c r="AB128" s="149"/>
    </row>
    <row r="129" spans="1:28" x14ac:dyDescent="0.25">
      <c r="A129" s="153" t="str">
        <f>IF('For Requestors'!A124 = "","",'For Requestors'!A124)</f>
        <v/>
      </c>
      <c r="B129" s="45" t="str">
        <f>IF('For Requestors'!B124="","",'For Requestors'!B124)</f>
        <v/>
      </c>
      <c r="C129" s="236" t="str">
        <f>IF('For Requestors'!C124="","",'For Requestors'!C124)</f>
        <v/>
      </c>
      <c r="D129" s="179"/>
      <c r="E129" s="148"/>
      <c r="F129" s="225" t="str">
        <f>IF('For Requestors'!L124="","",'For Requestors'!L124)</f>
        <v/>
      </c>
      <c r="G129" s="226" t="str">
        <f>IF('For Requestors'!M124="","",'For Requestors'!M124)</f>
        <v/>
      </c>
      <c r="H129" s="227" t="str">
        <f>IF('For Requestors'!N124="","",'For Requestors'!N124)</f>
        <v/>
      </c>
      <c r="I129" s="211" t="str">
        <f>IF('For Requestors'!K124=0,"",'For Requestors'!K124)</f>
        <v/>
      </c>
      <c r="J129" s="46" t="str">
        <f>IFERROR('For Requestors'!K124/43560,"")</f>
        <v/>
      </c>
      <c r="K129" s="228" t="str">
        <f t="shared" si="5"/>
        <v/>
      </c>
      <c r="L129" s="199" t="str">
        <f>IF('For Requestors'!D124/43560=0,"",'For Requestors'!D124/43560)</f>
        <v/>
      </c>
      <c r="M129" s="199" t="str">
        <f>IF(AND('For Requestors'!E124=0,'For Requestors'!G124=0,'For Requestors'!A124=""),"",SUM('For Requestors'!E124:'For Requestors'!G124)/43560)</f>
        <v/>
      </c>
      <c r="N129" s="199" t="str">
        <f>IF(AND('For Requestors'!H124=0,'For Requestors'!I124=0),"",SUM('For Requestors'!H124:'For Requestors'!I124)/43560)</f>
        <v/>
      </c>
      <c r="O129" s="229"/>
      <c r="P129" s="230" t="str">
        <f>IF('For Requestors'!C124="","",((SUM('For Requestors'!E124:G124)/43560)*O129)*0.9)</f>
        <v/>
      </c>
      <c r="Q129" s="230" t="str">
        <f>IF('For Requestors'!C124="","",((SUM('For Requestors'!H124:I124)/43560)*O129)*0.5)</f>
        <v/>
      </c>
      <c r="R129" s="230" t="str">
        <f t="shared" si="6"/>
        <v/>
      </c>
      <c r="S129" s="230" t="str">
        <f t="shared" si="7"/>
        <v/>
      </c>
      <c r="T129" s="229"/>
      <c r="U129" s="229"/>
      <c r="V129" s="230" t="str">
        <f t="shared" si="8"/>
        <v/>
      </c>
      <c r="W129" s="178"/>
      <c r="X129" s="204"/>
      <c r="Y129" s="204"/>
      <c r="Z129" s="204"/>
      <c r="AA129" s="149"/>
      <c r="AB129" s="149"/>
    </row>
    <row r="130" spans="1:28" x14ac:dyDescent="0.25">
      <c r="A130" s="153" t="str">
        <f>IF('For Requestors'!A125 = "","",'For Requestors'!A125)</f>
        <v/>
      </c>
      <c r="B130" s="45" t="str">
        <f>IF('For Requestors'!B125="","",'For Requestors'!B125)</f>
        <v/>
      </c>
      <c r="C130" s="236" t="str">
        <f>IF('For Requestors'!C125="","",'For Requestors'!C125)</f>
        <v/>
      </c>
      <c r="D130" s="179"/>
      <c r="E130" s="148"/>
      <c r="F130" s="225" t="str">
        <f>IF('For Requestors'!L125="","",'For Requestors'!L125)</f>
        <v/>
      </c>
      <c r="G130" s="226" t="str">
        <f>IF('For Requestors'!M125="","",'For Requestors'!M125)</f>
        <v/>
      </c>
      <c r="H130" s="227" t="str">
        <f>IF('For Requestors'!N125="","",'For Requestors'!N125)</f>
        <v/>
      </c>
      <c r="I130" s="211" t="str">
        <f>IF('For Requestors'!K125=0,"",'For Requestors'!K125)</f>
        <v/>
      </c>
      <c r="J130" s="46" t="str">
        <f>IFERROR('For Requestors'!K125/43560,"")</f>
        <v/>
      </c>
      <c r="K130" s="228" t="str">
        <f t="shared" si="5"/>
        <v/>
      </c>
      <c r="L130" s="199" t="str">
        <f>IF('For Requestors'!D125/43560=0,"",'For Requestors'!D125/43560)</f>
        <v/>
      </c>
      <c r="M130" s="199" t="str">
        <f>IF(AND('For Requestors'!E125=0,'For Requestors'!G125=0,'For Requestors'!A125=""),"",SUM('For Requestors'!E125:'For Requestors'!G125)/43560)</f>
        <v/>
      </c>
      <c r="N130" s="199" t="str">
        <f>IF(AND('For Requestors'!H125=0,'For Requestors'!I125=0),"",SUM('For Requestors'!H125:'For Requestors'!I125)/43560)</f>
        <v/>
      </c>
      <c r="O130" s="229"/>
      <c r="P130" s="230" t="str">
        <f>IF('For Requestors'!C125="","",((SUM('For Requestors'!E125:G125)/43560)*O130)*0.9)</f>
        <v/>
      </c>
      <c r="Q130" s="230" t="str">
        <f>IF('For Requestors'!C125="","",((SUM('For Requestors'!H125:I125)/43560)*O130)*0.5)</f>
        <v/>
      </c>
      <c r="R130" s="230" t="str">
        <f t="shared" si="6"/>
        <v/>
      </c>
      <c r="S130" s="230" t="str">
        <f t="shared" si="7"/>
        <v/>
      </c>
      <c r="T130" s="229"/>
      <c r="U130" s="229"/>
      <c r="V130" s="230" t="str">
        <f t="shared" si="8"/>
        <v/>
      </c>
      <c r="W130" s="178"/>
      <c r="X130" s="204"/>
      <c r="Y130" s="204"/>
      <c r="Z130" s="204"/>
      <c r="AA130" s="149"/>
      <c r="AB130" s="149"/>
    </row>
    <row r="131" spans="1:28" x14ac:dyDescent="0.25">
      <c r="A131" s="153" t="str">
        <f>IF('For Requestors'!A126 = "","",'For Requestors'!A126)</f>
        <v/>
      </c>
      <c r="B131" s="45" t="str">
        <f>IF('For Requestors'!B126="","",'For Requestors'!B126)</f>
        <v/>
      </c>
      <c r="C131" s="236" t="str">
        <f>IF('For Requestors'!C126="","",'For Requestors'!C126)</f>
        <v/>
      </c>
      <c r="D131" s="179"/>
      <c r="E131" s="148"/>
      <c r="F131" s="225" t="str">
        <f>IF('For Requestors'!L126="","",'For Requestors'!L126)</f>
        <v/>
      </c>
      <c r="G131" s="226" t="str">
        <f>IF('For Requestors'!M126="","",'For Requestors'!M126)</f>
        <v/>
      </c>
      <c r="H131" s="227" t="str">
        <f>IF('For Requestors'!N126="","",'For Requestors'!N126)</f>
        <v/>
      </c>
      <c r="I131" s="211" t="str">
        <f>IF('For Requestors'!K126=0,"",'For Requestors'!K126)</f>
        <v/>
      </c>
      <c r="J131" s="46" t="str">
        <f>IFERROR('For Requestors'!K126/43560,"")</f>
        <v/>
      </c>
      <c r="K131" s="228" t="str">
        <f t="shared" si="5"/>
        <v/>
      </c>
      <c r="L131" s="199" t="str">
        <f>IF('For Requestors'!D126/43560=0,"",'For Requestors'!D126/43560)</f>
        <v/>
      </c>
      <c r="M131" s="199" t="str">
        <f>IF(AND('For Requestors'!E126=0,'For Requestors'!G126=0,'For Requestors'!A126=""),"",SUM('For Requestors'!E126:'For Requestors'!G126)/43560)</f>
        <v/>
      </c>
      <c r="N131" s="199" t="str">
        <f>IF(AND('For Requestors'!H126=0,'For Requestors'!I126=0),"",SUM('For Requestors'!H126:'For Requestors'!I126)/43560)</f>
        <v/>
      </c>
      <c r="O131" s="229"/>
      <c r="P131" s="230" t="str">
        <f>IF('For Requestors'!C126="","",((SUM('For Requestors'!E126:G126)/43560)*O131)*0.9)</f>
        <v/>
      </c>
      <c r="Q131" s="230" t="str">
        <f>IF('For Requestors'!C126="","",((SUM('For Requestors'!H126:I126)/43560)*O131)*0.5)</f>
        <v/>
      </c>
      <c r="R131" s="230" t="str">
        <f t="shared" si="6"/>
        <v/>
      </c>
      <c r="S131" s="230" t="str">
        <f t="shared" si="7"/>
        <v/>
      </c>
      <c r="T131" s="229"/>
      <c r="U131" s="229"/>
      <c r="V131" s="230" t="str">
        <f t="shared" si="8"/>
        <v/>
      </c>
      <c r="W131" s="178"/>
      <c r="X131" s="204"/>
      <c r="Y131" s="204"/>
      <c r="Z131" s="204"/>
      <c r="AA131" s="149"/>
      <c r="AB131" s="149"/>
    </row>
    <row r="132" spans="1:28" x14ac:dyDescent="0.25">
      <c r="A132" s="153" t="str">
        <f>IF('For Requestors'!A127 = "","",'For Requestors'!A127)</f>
        <v/>
      </c>
      <c r="B132" s="45" t="str">
        <f>IF('For Requestors'!B127="","",'For Requestors'!B127)</f>
        <v/>
      </c>
      <c r="C132" s="236" t="str">
        <f>IF('For Requestors'!C127="","",'For Requestors'!C127)</f>
        <v/>
      </c>
      <c r="D132" s="179"/>
      <c r="E132" s="148"/>
      <c r="F132" s="225" t="str">
        <f>IF('For Requestors'!L127="","",'For Requestors'!L127)</f>
        <v/>
      </c>
      <c r="G132" s="226" t="str">
        <f>IF('For Requestors'!M127="","",'For Requestors'!M127)</f>
        <v/>
      </c>
      <c r="H132" s="227" t="str">
        <f>IF('For Requestors'!N127="","",'For Requestors'!N127)</f>
        <v/>
      </c>
      <c r="I132" s="211" t="str">
        <f>IF('For Requestors'!K127=0,"",'For Requestors'!K127)</f>
        <v/>
      </c>
      <c r="J132" s="46" t="str">
        <f>IFERROR('For Requestors'!K127/43560,"")</f>
        <v/>
      </c>
      <c r="K132" s="228" t="str">
        <f t="shared" si="5"/>
        <v/>
      </c>
      <c r="L132" s="199" t="str">
        <f>IF('For Requestors'!D127/43560=0,"",'For Requestors'!D127/43560)</f>
        <v/>
      </c>
      <c r="M132" s="199" t="str">
        <f>IF(AND('For Requestors'!E127=0,'For Requestors'!G127=0,'For Requestors'!A127=""),"",SUM('For Requestors'!E127:'For Requestors'!G127)/43560)</f>
        <v/>
      </c>
      <c r="N132" s="199" t="str">
        <f>IF(AND('For Requestors'!H127=0,'For Requestors'!I127=0),"",SUM('For Requestors'!H127:'For Requestors'!I127)/43560)</f>
        <v/>
      </c>
      <c r="O132" s="229"/>
      <c r="P132" s="230" t="str">
        <f>IF('For Requestors'!C127="","",((SUM('For Requestors'!E127:G127)/43560)*O132)*0.9)</f>
        <v/>
      </c>
      <c r="Q132" s="230" t="str">
        <f>IF('For Requestors'!C127="","",((SUM('For Requestors'!H127:I127)/43560)*O132)*0.5)</f>
        <v/>
      </c>
      <c r="R132" s="230" t="str">
        <f t="shared" si="6"/>
        <v/>
      </c>
      <c r="S132" s="230" t="str">
        <f t="shared" si="7"/>
        <v/>
      </c>
      <c r="T132" s="229"/>
      <c r="U132" s="229"/>
      <c r="V132" s="230" t="str">
        <f t="shared" si="8"/>
        <v/>
      </c>
      <c r="W132" s="178"/>
      <c r="X132" s="204"/>
      <c r="Y132" s="204"/>
      <c r="Z132" s="204"/>
      <c r="AA132" s="149"/>
      <c r="AB132" s="149"/>
    </row>
    <row r="133" spans="1:28" x14ac:dyDescent="0.25">
      <c r="A133" s="153" t="str">
        <f>IF('For Requestors'!A128 = "","",'For Requestors'!A128)</f>
        <v/>
      </c>
      <c r="B133" s="45" t="str">
        <f>IF('For Requestors'!B128="","",'For Requestors'!B128)</f>
        <v/>
      </c>
      <c r="C133" s="236" t="str">
        <f>IF('For Requestors'!C128="","",'For Requestors'!C128)</f>
        <v/>
      </c>
      <c r="D133" s="179"/>
      <c r="E133" s="148"/>
      <c r="F133" s="225" t="str">
        <f>IF('For Requestors'!L128="","",'For Requestors'!L128)</f>
        <v/>
      </c>
      <c r="G133" s="226" t="str">
        <f>IF('For Requestors'!M128="","",'For Requestors'!M128)</f>
        <v/>
      </c>
      <c r="H133" s="227" t="str">
        <f>IF('For Requestors'!N128="","",'For Requestors'!N128)</f>
        <v/>
      </c>
      <c r="I133" s="211" t="str">
        <f>IF('For Requestors'!K128=0,"",'For Requestors'!K128)</f>
        <v/>
      </c>
      <c r="J133" s="46" t="str">
        <f>IFERROR('For Requestors'!K128/43560,"")</f>
        <v/>
      </c>
      <c r="K133" s="228" t="str">
        <f t="shared" si="5"/>
        <v/>
      </c>
      <c r="L133" s="199" t="str">
        <f>IF('For Requestors'!D128/43560=0,"",'For Requestors'!D128/43560)</f>
        <v/>
      </c>
      <c r="M133" s="199" t="str">
        <f>IF(AND('For Requestors'!E128=0,'For Requestors'!G128=0,'For Requestors'!A128=""),"",SUM('For Requestors'!E128:'For Requestors'!G128)/43560)</f>
        <v/>
      </c>
      <c r="N133" s="199" t="str">
        <f>IF(AND('For Requestors'!H128=0,'For Requestors'!I128=0),"",SUM('For Requestors'!H128:'For Requestors'!I128)/43560)</f>
        <v/>
      </c>
      <c r="O133" s="229"/>
      <c r="P133" s="230" t="str">
        <f>IF('For Requestors'!C128="","",((SUM('For Requestors'!E128:G128)/43560)*O133)*0.9)</f>
        <v/>
      </c>
      <c r="Q133" s="230" t="str">
        <f>IF('For Requestors'!C128="","",((SUM('For Requestors'!H128:I128)/43560)*O133)*0.5)</f>
        <v/>
      </c>
      <c r="R133" s="230" t="str">
        <f t="shared" si="6"/>
        <v/>
      </c>
      <c r="S133" s="230" t="str">
        <f t="shared" si="7"/>
        <v/>
      </c>
      <c r="T133" s="229"/>
      <c r="U133" s="229"/>
      <c r="V133" s="230" t="str">
        <f t="shared" si="8"/>
        <v/>
      </c>
      <c r="W133" s="178"/>
      <c r="X133" s="204"/>
      <c r="Y133" s="204"/>
      <c r="Z133" s="204"/>
      <c r="AA133" s="149"/>
      <c r="AB133" s="149"/>
    </row>
    <row r="134" spans="1:28" x14ac:dyDescent="0.25">
      <c r="A134" s="153" t="str">
        <f>IF('For Requestors'!A129 = "","",'For Requestors'!A129)</f>
        <v/>
      </c>
      <c r="B134" s="45" t="str">
        <f>IF('For Requestors'!B129="","",'For Requestors'!B129)</f>
        <v/>
      </c>
      <c r="C134" s="236" t="str">
        <f>IF('For Requestors'!C129="","",'For Requestors'!C129)</f>
        <v/>
      </c>
      <c r="D134" s="179"/>
      <c r="E134" s="148"/>
      <c r="F134" s="225" t="str">
        <f>IF('For Requestors'!L129="","",'For Requestors'!L129)</f>
        <v/>
      </c>
      <c r="G134" s="226" t="str">
        <f>IF('For Requestors'!M129="","",'For Requestors'!M129)</f>
        <v/>
      </c>
      <c r="H134" s="227" t="str">
        <f>IF('For Requestors'!N129="","",'For Requestors'!N129)</f>
        <v/>
      </c>
      <c r="I134" s="211" t="str">
        <f>IF('For Requestors'!K129=0,"",'For Requestors'!K129)</f>
        <v/>
      </c>
      <c r="J134" s="46" t="str">
        <f>IFERROR('For Requestors'!K129/43560,"")</f>
        <v/>
      </c>
      <c r="K134" s="228" t="str">
        <f t="shared" si="5"/>
        <v/>
      </c>
      <c r="L134" s="199" t="str">
        <f>IF('For Requestors'!D129/43560=0,"",'For Requestors'!D129/43560)</f>
        <v/>
      </c>
      <c r="M134" s="199" t="str">
        <f>IF(AND('For Requestors'!E129=0,'For Requestors'!G129=0,'For Requestors'!A129=""),"",SUM('For Requestors'!E129:'For Requestors'!G129)/43560)</f>
        <v/>
      </c>
      <c r="N134" s="199" t="str">
        <f>IF(AND('For Requestors'!H129=0,'For Requestors'!I129=0),"",SUM('For Requestors'!H129:'For Requestors'!I129)/43560)</f>
        <v/>
      </c>
      <c r="O134" s="229"/>
      <c r="P134" s="230" t="str">
        <f>IF('For Requestors'!C129="","",((SUM('For Requestors'!E129:G129)/43560)*O134)*0.9)</f>
        <v/>
      </c>
      <c r="Q134" s="230" t="str">
        <f>IF('For Requestors'!C129="","",((SUM('For Requestors'!H129:I129)/43560)*O134)*0.5)</f>
        <v/>
      </c>
      <c r="R134" s="230" t="str">
        <f t="shared" si="6"/>
        <v/>
      </c>
      <c r="S134" s="230" t="str">
        <f t="shared" si="7"/>
        <v/>
      </c>
      <c r="T134" s="229"/>
      <c r="U134" s="229"/>
      <c r="V134" s="230" t="str">
        <f t="shared" si="8"/>
        <v/>
      </c>
      <c r="W134" s="178"/>
      <c r="X134" s="204"/>
      <c r="Y134" s="204"/>
      <c r="Z134" s="204"/>
      <c r="AA134" s="149"/>
      <c r="AB134" s="149"/>
    </row>
    <row r="135" spans="1:28" x14ac:dyDescent="0.25">
      <c r="A135" s="153" t="str">
        <f>IF('For Requestors'!A130 = "","",'For Requestors'!A130)</f>
        <v/>
      </c>
      <c r="B135" s="45" t="str">
        <f>IF('For Requestors'!B130="","",'For Requestors'!B130)</f>
        <v/>
      </c>
      <c r="C135" s="236" t="str">
        <f>IF('For Requestors'!C130="","",'For Requestors'!C130)</f>
        <v/>
      </c>
      <c r="D135" s="179"/>
      <c r="E135" s="148"/>
      <c r="F135" s="225" t="str">
        <f>IF('For Requestors'!L130="","",'For Requestors'!L130)</f>
        <v/>
      </c>
      <c r="G135" s="226" t="str">
        <f>IF('For Requestors'!M130="","",'For Requestors'!M130)</f>
        <v/>
      </c>
      <c r="H135" s="227" t="str">
        <f>IF('For Requestors'!N130="","",'For Requestors'!N130)</f>
        <v/>
      </c>
      <c r="I135" s="211" t="str">
        <f>IF('For Requestors'!K130=0,"",'For Requestors'!K130)</f>
        <v/>
      </c>
      <c r="J135" s="46" t="str">
        <f>IFERROR('For Requestors'!K130/43560,"")</f>
        <v/>
      </c>
      <c r="K135" s="228" t="str">
        <f t="shared" si="5"/>
        <v/>
      </c>
      <c r="L135" s="199" t="str">
        <f>IF('For Requestors'!D130/43560=0,"",'For Requestors'!D130/43560)</f>
        <v/>
      </c>
      <c r="M135" s="199" t="str">
        <f>IF(AND('For Requestors'!E130=0,'For Requestors'!G130=0,'For Requestors'!A130=""),"",SUM('For Requestors'!E130:'For Requestors'!G130)/43560)</f>
        <v/>
      </c>
      <c r="N135" s="199" t="str">
        <f>IF(AND('For Requestors'!H130=0,'For Requestors'!I130=0),"",SUM('For Requestors'!H130:'For Requestors'!I130)/43560)</f>
        <v/>
      </c>
      <c r="O135" s="229"/>
      <c r="P135" s="230" t="str">
        <f>IF('For Requestors'!C130="","",((SUM('For Requestors'!E130:G130)/43560)*O135)*0.9)</f>
        <v/>
      </c>
      <c r="Q135" s="230" t="str">
        <f>IF('For Requestors'!C130="","",((SUM('For Requestors'!H130:I130)/43560)*O135)*0.5)</f>
        <v/>
      </c>
      <c r="R135" s="230" t="str">
        <f t="shared" si="6"/>
        <v/>
      </c>
      <c r="S135" s="230" t="str">
        <f t="shared" si="7"/>
        <v/>
      </c>
      <c r="T135" s="229"/>
      <c r="U135" s="229"/>
      <c r="V135" s="230" t="str">
        <f t="shared" si="8"/>
        <v/>
      </c>
      <c r="W135" s="178"/>
      <c r="X135" s="204"/>
      <c r="Y135" s="204"/>
      <c r="Z135" s="204"/>
      <c r="AA135" s="149"/>
      <c r="AB135" s="149"/>
    </row>
    <row r="136" spans="1:28" x14ac:dyDescent="0.25">
      <c r="A136" s="153" t="str">
        <f>IF('For Requestors'!A131 = "","",'For Requestors'!A131)</f>
        <v/>
      </c>
      <c r="B136" s="45" t="str">
        <f>IF('For Requestors'!B131="","",'For Requestors'!B131)</f>
        <v/>
      </c>
      <c r="C136" s="236" t="str">
        <f>IF('For Requestors'!C131="","",'For Requestors'!C131)</f>
        <v/>
      </c>
      <c r="D136" s="179"/>
      <c r="E136" s="148"/>
      <c r="F136" s="225" t="str">
        <f>IF('For Requestors'!L131="","",'For Requestors'!L131)</f>
        <v/>
      </c>
      <c r="G136" s="226" t="str">
        <f>IF('For Requestors'!M131="","",'For Requestors'!M131)</f>
        <v/>
      </c>
      <c r="H136" s="227" t="str">
        <f>IF('For Requestors'!N131="","",'For Requestors'!N131)</f>
        <v/>
      </c>
      <c r="I136" s="211" t="str">
        <f>IF('For Requestors'!K131=0,"",'For Requestors'!K131)</f>
        <v/>
      </c>
      <c r="J136" s="46" t="str">
        <f>IFERROR('For Requestors'!K131/43560,"")</f>
        <v/>
      </c>
      <c r="K136" s="228" t="str">
        <f t="shared" si="5"/>
        <v/>
      </c>
      <c r="L136" s="199" t="str">
        <f>IF('For Requestors'!D131/43560=0,"",'For Requestors'!D131/43560)</f>
        <v/>
      </c>
      <c r="M136" s="199" t="str">
        <f>IF(AND('For Requestors'!E131=0,'For Requestors'!G131=0,'For Requestors'!A131=""),"",SUM('For Requestors'!E131:'For Requestors'!G131)/43560)</f>
        <v/>
      </c>
      <c r="N136" s="199" t="str">
        <f>IF(AND('For Requestors'!H131=0,'For Requestors'!I131=0),"",SUM('For Requestors'!H131:'For Requestors'!I131)/43560)</f>
        <v/>
      </c>
      <c r="O136" s="229"/>
      <c r="P136" s="230" t="str">
        <f>IF('For Requestors'!C131="","",((SUM('For Requestors'!E131:G131)/43560)*O136)*0.9)</f>
        <v/>
      </c>
      <c r="Q136" s="230" t="str">
        <f>IF('For Requestors'!C131="","",((SUM('For Requestors'!H131:I131)/43560)*O136)*0.5)</f>
        <v/>
      </c>
      <c r="R136" s="230" t="str">
        <f t="shared" si="6"/>
        <v/>
      </c>
      <c r="S136" s="230" t="str">
        <f t="shared" si="7"/>
        <v/>
      </c>
      <c r="T136" s="229"/>
      <c r="U136" s="229"/>
      <c r="V136" s="230" t="str">
        <f t="shared" si="8"/>
        <v/>
      </c>
      <c r="W136" s="178"/>
      <c r="X136" s="204"/>
      <c r="Y136" s="204"/>
      <c r="Z136" s="204"/>
      <c r="AA136" s="149"/>
      <c r="AB136" s="149"/>
    </row>
    <row r="137" spans="1:28" x14ac:dyDescent="0.25">
      <c r="A137" s="153" t="str">
        <f>IF('For Requestors'!A132 = "","",'For Requestors'!A132)</f>
        <v/>
      </c>
      <c r="B137" s="45" t="str">
        <f>IF('For Requestors'!B132="","",'For Requestors'!B132)</f>
        <v/>
      </c>
      <c r="C137" s="236" t="str">
        <f>IF('For Requestors'!C132="","",'For Requestors'!C132)</f>
        <v/>
      </c>
      <c r="D137" s="179"/>
      <c r="E137" s="148"/>
      <c r="F137" s="225" t="str">
        <f>IF('For Requestors'!L132="","",'For Requestors'!L132)</f>
        <v/>
      </c>
      <c r="G137" s="226" t="str">
        <f>IF('For Requestors'!M132="","",'For Requestors'!M132)</f>
        <v/>
      </c>
      <c r="H137" s="227" t="str">
        <f>IF('For Requestors'!N132="","",'For Requestors'!N132)</f>
        <v/>
      </c>
      <c r="I137" s="211" t="str">
        <f>IF('For Requestors'!K132=0,"",'For Requestors'!K132)</f>
        <v/>
      </c>
      <c r="J137" s="46" t="str">
        <f>IFERROR('For Requestors'!K132/43560,"")</f>
        <v/>
      </c>
      <c r="K137" s="228" t="str">
        <f t="shared" si="5"/>
        <v/>
      </c>
      <c r="L137" s="199" t="str">
        <f>IF('For Requestors'!D132/43560=0,"",'For Requestors'!D132/43560)</f>
        <v/>
      </c>
      <c r="M137" s="199" t="str">
        <f>IF(AND('For Requestors'!E132=0,'For Requestors'!G132=0,'For Requestors'!A132=""),"",SUM('For Requestors'!E132:'For Requestors'!G132)/43560)</f>
        <v/>
      </c>
      <c r="N137" s="199" t="str">
        <f>IF(AND('For Requestors'!H132=0,'For Requestors'!I132=0),"",SUM('For Requestors'!H132:'For Requestors'!I132)/43560)</f>
        <v/>
      </c>
      <c r="O137" s="229"/>
      <c r="P137" s="230" t="str">
        <f>IF('For Requestors'!C132="","",((SUM('For Requestors'!E132:G132)/43560)*O137)*0.9)</f>
        <v/>
      </c>
      <c r="Q137" s="230" t="str">
        <f>IF('For Requestors'!C132="","",((SUM('For Requestors'!H132:I132)/43560)*O137)*0.5)</f>
        <v/>
      </c>
      <c r="R137" s="230" t="str">
        <f t="shared" si="6"/>
        <v/>
      </c>
      <c r="S137" s="230" t="str">
        <f t="shared" si="7"/>
        <v/>
      </c>
      <c r="T137" s="229"/>
      <c r="U137" s="229"/>
      <c r="V137" s="230" t="str">
        <f t="shared" si="8"/>
        <v/>
      </c>
      <c r="W137" s="178"/>
      <c r="X137" s="204"/>
      <c r="Y137" s="204"/>
      <c r="Z137" s="204"/>
      <c r="AA137" s="149"/>
      <c r="AB137" s="149"/>
    </row>
    <row r="138" spans="1:28" x14ac:dyDescent="0.25">
      <c r="A138" s="153" t="str">
        <f>IF('For Requestors'!A133 = "","",'For Requestors'!A133)</f>
        <v/>
      </c>
      <c r="B138" s="45" t="str">
        <f>IF('For Requestors'!B133="","",'For Requestors'!B133)</f>
        <v/>
      </c>
      <c r="C138" s="236" t="str">
        <f>IF('For Requestors'!C133="","",'For Requestors'!C133)</f>
        <v/>
      </c>
      <c r="D138" s="179"/>
      <c r="E138" s="148"/>
      <c r="F138" s="225" t="str">
        <f>IF('For Requestors'!L133="","",'For Requestors'!L133)</f>
        <v/>
      </c>
      <c r="G138" s="226" t="str">
        <f>IF('For Requestors'!M133="","",'For Requestors'!M133)</f>
        <v/>
      </c>
      <c r="H138" s="227" t="str">
        <f>IF('For Requestors'!N133="","",'For Requestors'!N133)</f>
        <v/>
      </c>
      <c r="I138" s="211" t="str">
        <f>IF('For Requestors'!K133=0,"",'For Requestors'!K133)</f>
        <v/>
      </c>
      <c r="J138" s="46" t="str">
        <f>IFERROR('For Requestors'!K133/43560,"")</f>
        <v/>
      </c>
      <c r="K138" s="228" t="str">
        <f t="shared" si="5"/>
        <v/>
      </c>
      <c r="L138" s="199" t="str">
        <f>IF('For Requestors'!D133/43560=0,"",'For Requestors'!D133/43560)</f>
        <v/>
      </c>
      <c r="M138" s="199" t="str">
        <f>IF(AND('For Requestors'!E133=0,'For Requestors'!G133=0,'For Requestors'!A133=""),"",SUM('For Requestors'!E133:'For Requestors'!G133)/43560)</f>
        <v/>
      </c>
      <c r="N138" s="199" t="str">
        <f>IF(AND('For Requestors'!H133=0,'For Requestors'!I133=0),"",SUM('For Requestors'!H133:'For Requestors'!I133)/43560)</f>
        <v/>
      </c>
      <c r="O138" s="229"/>
      <c r="P138" s="230" t="str">
        <f>IF('For Requestors'!C133="","",((SUM('For Requestors'!E133:G133)/43560)*O138)*0.9)</f>
        <v/>
      </c>
      <c r="Q138" s="230" t="str">
        <f>IF('For Requestors'!C133="","",((SUM('For Requestors'!H133:I133)/43560)*O138)*0.5)</f>
        <v/>
      </c>
      <c r="R138" s="230" t="str">
        <f t="shared" si="6"/>
        <v/>
      </c>
      <c r="S138" s="230" t="str">
        <f t="shared" si="7"/>
        <v/>
      </c>
      <c r="T138" s="229"/>
      <c r="U138" s="229"/>
      <c r="V138" s="230" t="str">
        <f t="shared" si="8"/>
        <v/>
      </c>
      <c r="W138" s="178"/>
      <c r="X138" s="204"/>
      <c r="Y138" s="204"/>
      <c r="Z138" s="204"/>
      <c r="AA138" s="149"/>
      <c r="AB138" s="149"/>
    </row>
    <row r="139" spans="1:28" x14ac:dyDescent="0.25">
      <c r="A139" s="153" t="str">
        <f>IF('For Requestors'!A134 = "","",'For Requestors'!A134)</f>
        <v/>
      </c>
      <c r="B139" s="45" t="str">
        <f>IF('For Requestors'!B134="","",'For Requestors'!B134)</f>
        <v/>
      </c>
      <c r="C139" s="236" t="str">
        <f>IF('For Requestors'!C134="","",'For Requestors'!C134)</f>
        <v/>
      </c>
      <c r="D139" s="179"/>
      <c r="E139" s="148"/>
      <c r="F139" s="225" t="str">
        <f>IF('For Requestors'!L134="","",'For Requestors'!L134)</f>
        <v/>
      </c>
      <c r="G139" s="226" t="str">
        <f>IF('For Requestors'!M134="","",'For Requestors'!M134)</f>
        <v/>
      </c>
      <c r="H139" s="227" t="str">
        <f>IF('For Requestors'!N134="","",'For Requestors'!N134)</f>
        <v/>
      </c>
      <c r="I139" s="211" t="str">
        <f>IF('For Requestors'!K134=0,"",'For Requestors'!K134)</f>
        <v/>
      </c>
      <c r="J139" s="46" t="str">
        <f>IFERROR('For Requestors'!K134/43560,"")</f>
        <v/>
      </c>
      <c r="K139" s="228" t="str">
        <f t="shared" ref="K139:K202" si="9">IFERROR(G139/J139,"")</f>
        <v/>
      </c>
      <c r="L139" s="199" t="str">
        <f>IF('For Requestors'!D134/43560=0,"",'For Requestors'!D134/43560)</f>
        <v/>
      </c>
      <c r="M139" s="199" t="str">
        <f>IF(AND('For Requestors'!E134=0,'For Requestors'!G134=0,'For Requestors'!A134=""),"",SUM('For Requestors'!E134:'For Requestors'!G134)/43560)</f>
        <v/>
      </c>
      <c r="N139" s="199" t="str">
        <f>IF(AND('For Requestors'!H134=0,'For Requestors'!I134=0),"",SUM('For Requestors'!H134:'For Requestors'!I134)/43560)</f>
        <v/>
      </c>
      <c r="O139" s="229"/>
      <c r="P139" s="230" t="str">
        <f>IF('For Requestors'!C134="","",((SUM('For Requestors'!E134:G134)/43560)*O139)*0.9)</f>
        <v/>
      </c>
      <c r="Q139" s="230" t="str">
        <f>IF('For Requestors'!C134="","",((SUM('For Requestors'!H134:I134)/43560)*O139)*0.5)</f>
        <v/>
      </c>
      <c r="R139" s="230" t="str">
        <f t="shared" ref="R139:R202" si="10">IFERROR(L139*O139, "")</f>
        <v/>
      </c>
      <c r="S139" s="230" t="str">
        <f t="shared" ref="S139:S202" si="11">IFERROR(P139+Q139,"")</f>
        <v/>
      </c>
      <c r="T139" s="229"/>
      <c r="U139" s="229"/>
      <c r="V139" s="230" t="str">
        <f t="shared" ref="V139:V202" si="12">IF(SUM(R139:U139) = 0,"",SUM(R139:U139))</f>
        <v/>
      </c>
      <c r="W139" s="178"/>
      <c r="X139" s="204"/>
      <c r="Y139" s="204"/>
      <c r="Z139" s="204"/>
      <c r="AA139" s="149"/>
      <c r="AB139" s="149"/>
    </row>
    <row r="140" spans="1:28" x14ac:dyDescent="0.25">
      <c r="A140" s="153" t="str">
        <f>IF('For Requestors'!A135 = "","",'For Requestors'!A135)</f>
        <v/>
      </c>
      <c r="B140" s="45" t="str">
        <f>IF('For Requestors'!B135="","",'For Requestors'!B135)</f>
        <v/>
      </c>
      <c r="C140" s="236" t="str">
        <f>IF('For Requestors'!C135="","",'For Requestors'!C135)</f>
        <v/>
      </c>
      <c r="D140" s="179"/>
      <c r="E140" s="148"/>
      <c r="F140" s="225" t="str">
        <f>IF('For Requestors'!L135="","",'For Requestors'!L135)</f>
        <v/>
      </c>
      <c r="G140" s="226" t="str">
        <f>IF('For Requestors'!M135="","",'For Requestors'!M135)</f>
        <v/>
      </c>
      <c r="H140" s="227" t="str">
        <f>IF('For Requestors'!N135="","",'For Requestors'!N135)</f>
        <v/>
      </c>
      <c r="I140" s="211" t="str">
        <f>IF('For Requestors'!K135=0,"",'For Requestors'!K135)</f>
        <v/>
      </c>
      <c r="J140" s="46" t="str">
        <f>IFERROR('For Requestors'!K135/43560,"")</f>
        <v/>
      </c>
      <c r="K140" s="228" t="str">
        <f t="shared" si="9"/>
        <v/>
      </c>
      <c r="L140" s="199" t="str">
        <f>IF('For Requestors'!D135/43560=0,"",'For Requestors'!D135/43560)</f>
        <v/>
      </c>
      <c r="M140" s="199" t="str">
        <f>IF(AND('For Requestors'!E135=0,'For Requestors'!G135=0,'For Requestors'!A135=""),"",SUM('For Requestors'!E135:'For Requestors'!G135)/43560)</f>
        <v/>
      </c>
      <c r="N140" s="199" t="str">
        <f>IF(AND('For Requestors'!H135=0,'For Requestors'!I135=0),"",SUM('For Requestors'!H135:'For Requestors'!I135)/43560)</f>
        <v/>
      </c>
      <c r="O140" s="229"/>
      <c r="P140" s="230" t="str">
        <f>IF('For Requestors'!C135="","",((SUM('For Requestors'!E135:G135)/43560)*O140)*0.9)</f>
        <v/>
      </c>
      <c r="Q140" s="230" t="str">
        <f>IF('For Requestors'!C135="","",((SUM('For Requestors'!H135:I135)/43560)*O140)*0.5)</f>
        <v/>
      </c>
      <c r="R140" s="230" t="str">
        <f t="shared" si="10"/>
        <v/>
      </c>
      <c r="S140" s="230" t="str">
        <f t="shared" si="11"/>
        <v/>
      </c>
      <c r="T140" s="229"/>
      <c r="U140" s="229"/>
      <c r="V140" s="230" t="str">
        <f t="shared" si="12"/>
        <v/>
      </c>
      <c r="W140" s="178"/>
      <c r="X140" s="204"/>
      <c r="Y140" s="204"/>
      <c r="Z140" s="204"/>
      <c r="AA140" s="149"/>
      <c r="AB140" s="149"/>
    </row>
    <row r="141" spans="1:28" x14ac:dyDescent="0.25">
      <c r="A141" s="153" t="str">
        <f>IF('For Requestors'!A136 = "","",'For Requestors'!A136)</f>
        <v/>
      </c>
      <c r="B141" s="45" t="str">
        <f>IF('For Requestors'!B136="","",'For Requestors'!B136)</f>
        <v/>
      </c>
      <c r="C141" s="236" t="str">
        <f>IF('For Requestors'!C136="","",'For Requestors'!C136)</f>
        <v/>
      </c>
      <c r="D141" s="179"/>
      <c r="E141" s="148"/>
      <c r="F141" s="225" t="str">
        <f>IF('For Requestors'!L136="","",'For Requestors'!L136)</f>
        <v/>
      </c>
      <c r="G141" s="226" t="str">
        <f>IF('For Requestors'!M136="","",'For Requestors'!M136)</f>
        <v/>
      </c>
      <c r="H141" s="227" t="str">
        <f>IF('For Requestors'!N136="","",'For Requestors'!N136)</f>
        <v/>
      </c>
      <c r="I141" s="211" t="str">
        <f>IF('For Requestors'!K136=0,"",'For Requestors'!K136)</f>
        <v/>
      </c>
      <c r="J141" s="46" t="str">
        <f>IFERROR('For Requestors'!K136/43560,"")</f>
        <v/>
      </c>
      <c r="K141" s="228" t="str">
        <f t="shared" si="9"/>
        <v/>
      </c>
      <c r="L141" s="199" t="str">
        <f>IF('For Requestors'!D136/43560=0,"",'For Requestors'!D136/43560)</f>
        <v/>
      </c>
      <c r="M141" s="199" t="str">
        <f>IF(AND('For Requestors'!E136=0,'For Requestors'!G136=0,'For Requestors'!A136=""),"",SUM('For Requestors'!E136:'For Requestors'!G136)/43560)</f>
        <v/>
      </c>
      <c r="N141" s="199" t="str">
        <f>IF(AND('For Requestors'!H136=0,'For Requestors'!I136=0),"",SUM('For Requestors'!H136:'For Requestors'!I136)/43560)</f>
        <v/>
      </c>
      <c r="O141" s="229"/>
      <c r="P141" s="230" t="str">
        <f>IF('For Requestors'!C136="","",((SUM('For Requestors'!E136:G136)/43560)*O141)*0.9)</f>
        <v/>
      </c>
      <c r="Q141" s="230" t="str">
        <f>IF('For Requestors'!C136="","",((SUM('For Requestors'!H136:I136)/43560)*O141)*0.5)</f>
        <v/>
      </c>
      <c r="R141" s="230" t="str">
        <f t="shared" si="10"/>
        <v/>
      </c>
      <c r="S141" s="230" t="str">
        <f t="shared" si="11"/>
        <v/>
      </c>
      <c r="T141" s="229"/>
      <c r="U141" s="229"/>
      <c r="V141" s="230" t="str">
        <f t="shared" si="12"/>
        <v/>
      </c>
      <c r="W141" s="178"/>
      <c r="X141" s="204"/>
      <c r="Y141" s="204"/>
      <c r="Z141" s="204"/>
      <c r="AA141" s="149"/>
      <c r="AB141" s="149"/>
    </row>
    <row r="142" spans="1:28" x14ac:dyDescent="0.25">
      <c r="A142" s="153" t="str">
        <f>IF('For Requestors'!A137 = "","",'For Requestors'!A137)</f>
        <v/>
      </c>
      <c r="B142" s="45" t="str">
        <f>IF('For Requestors'!B137="","",'For Requestors'!B137)</f>
        <v/>
      </c>
      <c r="C142" s="236" t="str">
        <f>IF('For Requestors'!C137="","",'For Requestors'!C137)</f>
        <v/>
      </c>
      <c r="D142" s="179"/>
      <c r="E142" s="148"/>
      <c r="F142" s="225" t="str">
        <f>IF('For Requestors'!L137="","",'For Requestors'!L137)</f>
        <v/>
      </c>
      <c r="G142" s="226" t="str">
        <f>IF('For Requestors'!M137="","",'For Requestors'!M137)</f>
        <v/>
      </c>
      <c r="H142" s="227" t="str">
        <f>IF('For Requestors'!N137="","",'For Requestors'!N137)</f>
        <v/>
      </c>
      <c r="I142" s="211" t="str">
        <f>IF('For Requestors'!K137=0,"",'For Requestors'!K137)</f>
        <v/>
      </c>
      <c r="J142" s="46" t="str">
        <f>IFERROR('For Requestors'!K137/43560,"")</f>
        <v/>
      </c>
      <c r="K142" s="228" t="str">
        <f t="shared" si="9"/>
        <v/>
      </c>
      <c r="L142" s="199" t="str">
        <f>IF('For Requestors'!D137/43560=0,"",'For Requestors'!D137/43560)</f>
        <v/>
      </c>
      <c r="M142" s="199" t="str">
        <f>IF(AND('For Requestors'!E137=0,'For Requestors'!G137=0,'For Requestors'!A137=""),"",SUM('For Requestors'!E137:'For Requestors'!G137)/43560)</f>
        <v/>
      </c>
      <c r="N142" s="199" t="str">
        <f>IF(AND('For Requestors'!H137=0,'For Requestors'!I137=0),"",SUM('For Requestors'!H137:'For Requestors'!I137)/43560)</f>
        <v/>
      </c>
      <c r="O142" s="229"/>
      <c r="P142" s="230" t="str">
        <f>IF('For Requestors'!C137="","",((SUM('For Requestors'!E137:G137)/43560)*O142)*0.9)</f>
        <v/>
      </c>
      <c r="Q142" s="230" t="str">
        <f>IF('For Requestors'!C137="","",((SUM('For Requestors'!H137:I137)/43560)*O142)*0.5)</f>
        <v/>
      </c>
      <c r="R142" s="230" t="str">
        <f t="shared" si="10"/>
        <v/>
      </c>
      <c r="S142" s="230" t="str">
        <f t="shared" si="11"/>
        <v/>
      </c>
      <c r="T142" s="229"/>
      <c r="U142" s="229"/>
      <c r="V142" s="230" t="str">
        <f t="shared" si="12"/>
        <v/>
      </c>
      <c r="W142" s="178"/>
      <c r="X142" s="204"/>
      <c r="Y142" s="204"/>
      <c r="Z142" s="204"/>
      <c r="AA142" s="149"/>
      <c r="AB142" s="149"/>
    </row>
    <row r="143" spans="1:28" x14ac:dyDescent="0.25">
      <c r="A143" s="153" t="str">
        <f>IF('For Requestors'!A138 = "","",'For Requestors'!A138)</f>
        <v/>
      </c>
      <c r="B143" s="45" t="str">
        <f>IF('For Requestors'!B138="","",'For Requestors'!B138)</f>
        <v/>
      </c>
      <c r="C143" s="236" t="str">
        <f>IF('For Requestors'!C138="","",'For Requestors'!C138)</f>
        <v/>
      </c>
      <c r="D143" s="179"/>
      <c r="E143" s="148"/>
      <c r="F143" s="225" t="str">
        <f>IF('For Requestors'!L138="","",'For Requestors'!L138)</f>
        <v/>
      </c>
      <c r="G143" s="226" t="str">
        <f>IF('For Requestors'!M138="","",'For Requestors'!M138)</f>
        <v/>
      </c>
      <c r="H143" s="227" t="str">
        <f>IF('For Requestors'!N138="","",'For Requestors'!N138)</f>
        <v/>
      </c>
      <c r="I143" s="211" t="str">
        <f>IF('For Requestors'!K138=0,"",'For Requestors'!K138)</f>
        <v/>
      </c>
      <c r="J143" s="46" t="str">
        <f>IFERROR('For Requestors'!K138/43560,"")</f>
        <v/>
      </c>
      <c r="K143" s="228" t="str">
        <f t="shared" si="9"/>
        <v/>
      </c>
      <c r="L143" s="199" t="str">
        <f>IF('For Requestors'!D138/43560=0,"",'For Requestors'!D138/43560)</f>
        <v/>
      </c>
      <c r="M143" s="199" t="str">
        <f>IF(AND('For Requestors'!E138=0,'For Requestors'!G138=0,'For Requestors'!A138=""),"",SUM('For Requestors'!E138:'For Requestors'!G138)/43560)</f>
        <v/>
      </c>
      <c r="N143" s="199" t="str">
        <f>IF(AND('For Requestors'!H138=0,'For Requestors'!I138=0),"",SUM('For Requestors'!H138:'For Requestors'!I138)/43560)</f>
        <v/>
      </c>
      <c r="O143" s="229"/>
      <c r="P143" s="230" t="str">
        <f>IF('For Requestors'!C138="","",((SUM('For Requestors'!E138:G138)/43560)*O143)*0.9)</f>
        <v/>
      </c>
      <c r="Q143" s="230" t="str">
        <f>IF('For Requestors'!C138="","",((SUM('For Requestors'!H138:I138)/43560)*O143)*0.5)</f>
        <v/>
      </c>
      <c r="R143" s="230" t="str">
        <f t="shared" si="10"/>
        <v/>
      </c>
      <c r="S143" s="230" t="str">
        <f t="shared" si="11"/>
        <v/>
      </c>
      <c r="T143" s="229"/>
      <c r="U143" s="229"/>
      <c r="V143" s="230" t="str">
        <f t="shared" si="12"/>
        <v/>
      </c>
      <c r="W143" s="178"/>
      <c r="X143" s="204"/>
      <c r="Y143" s="204"/>
      <c r="Z143" s="204"/>
      <c r="AA143" s="149"/>
      <c r="AB143" s="149"/>
    </row>
    <row r="144" spans="1:28" x14ac:dyDescent="0.25">
      <c r="A144" s="153" t="str">
        <f>IF('For Requestors'!A139 = "","",'For Requestors'!A139)</f>
        <v/>
      </c>
      <c r="B144" s="45" t="str">
        <f>IF('For Requestors'!B139="","",'For Requestors'!B139)</f>
        <v/>
      </c>
      <c r="C144" s="236" t="str">
        <f>IF('For Requestors'!C139="","",'For Requestors'!C139)</f>
        <v/>
      </c>
      <c r="D144" s="179"/>
      <c r="E144" s="148"/>
      <c r="F144" s="225" t="str">
        <f>IF('For Requestors'!L139="","",'For Requestors'!L139)</f>
        <v/>
      </c>
      <c r="G144" s="226" t="str">
        <f>IF('For Requestors'!M139="","",'For Requestors'!M139)</f>
        <v/>
      </c>
      <c r="H144" s="227" t="str">
        <f>IF('For Requestors'!N139="","",'For Requestors'!N139)</f>
        <v/>
      </c>
      <c r="I144" s="211" t="str">
        <f>IF('For Requestors'!K139=0,"",'For Requestors'!K139)</f>
        <v/>
      </c>
      <c r="J144" s="46" t="str">
        <f>IFERROR('For Requestors'!K139/43560,"")</f>
        <v/>
      </c>
      <c r="K144" s="228" t="str">
        <f t="shared" si="9"/>
        <v/>
      </c>
      <c r="L144" s="199" t="str">
        <f>IF('For Requestors'!D139/43560=0,"",'For Requestors'!D139/43560)</f>
        <v/>
      </c>
      <c r="M144" s="199" t="str">
        <f>IF(AND('For Requestors'!E139=0,'For Requestors'!G139=0,'For Requestors'!A139=""),"",SUM('For Requestors'!E139:'For Requestors'!G139)/43560)</f>
        <v/>
      </c>
      <c r="N144" s="199" t="str">
        <f>IF(AND('For Requestors'!H139=0,'For Requestors'!I139=0),"",SUM('For Requestors'!H139:'For Requestors'!I139)/43560)</f>
        <v/>
      </c>
      <c r="O144" s="229"/>
      <c r="P144" s="230" t="str">
        <f>IF('For Requestors'!C139="","",((SUM('For Requestors'!E139:G139)/43560)*O144)*0.9)</f>
        <v/>
      </c>
      <c r="Q144" s="230" t="str">
        <f>IF('For Requestors'!C139="","",((SUM('For Requestors'!H139:I139)/43560)*O144)*0.5)</f>
        <v/>
      </c>
      <c r="R144" s="230" t="str">
        <f t="shared" si="10"/>
        <v/>
      </c>
      <c r="S144" s="230" t="str">
        <f t="shared" si="11"/>
        <v/>
      </c>
      <c r="T144" s="229"/>
      <c r="U144" s="229"/>
      <c r="V144" s="230" t="str">
        <f t="shared" si="12"/>
        <v/>
      </c>
      <c r="W144" s="178"/>
      <c r="X144" s="204"/>
      <c r="Y144" s="204"/>
      <c r="Z144" s="204"/>
      <c r="AA144" s="149"/>
      <c r="AB144" s="149"/>
    </row>
    <row r="145" spans="1:28" x14ac:dyDescent="0.25">
      <c r="A145" s="153" t="str">
        <f>IF('For Requestors'!A140 = "","",'For Requestors'!A140)</f>
        <v/>
      </c>
      <c r="B145" s="45" t="str">
        <f>IF('For Requestors'!B140="","",'For Requestors'!B140)</f>
        <v/>
      </c>
      <c r="C145" s="236" t="str">
        <f>IF('For Requestors'!C140="","",'For Requestors'!C140)</f>
        <v/>
      </c>
      <c r="D145" s="179"/>
      <c r="E145" s="148"/>
      <c r="F145" s="225" t="str">
        <f>IF('For Requestors'!L140="","",'For Requestors'!L140)</f>
        <v/>
      </c>
      <c r="G145" s="226" t="str">
        <f>IF('For Requestors'!M140="","",'For Requestors'!M140)</f>
        <v/>
      </c>
      <c r="H145" s="227" t="str">
        <f>IF('For Requestors'!N140="","",'For Requestors'!N140)</f>
        <v/>
      </c>
      <c r="I145" s="211" t="str">
        <f>IF('For Requestors'!K140=0,"",'For Requestors'!K140)</f>
        <v/>
      </c>
      <c r="J145" s="46" t="str">
        <f>IFERROR('For Requestors'!K140/43560,"")</f>
        <v/>
      </c>
      <c r="K145" s="228" t="str">
        <f t="shared" si="9"/>
        <v/>
      </c>
      <c r="L145" s="199" t="str">
        <f>IF('For Requestors'!D140/43560=0,"",'For Requestors'!D140/43560)</f>
        <v/>
      </c>
      <c r="M145" s="199" t="str">
        <f>IF(AND('For Requestors'!E140=0,'For Requestors'!G140=0,'For Requestors'!A140=""),"",SUM('For Requestors'!E140:'For Requestors'!G140)/43560)</f>
        <v/>
      </c>
      <c r="N145" s="199" t="str">
        <f>IF(AND('For Requestors'!H140=0,'For Requestors'!I140=0),"",SUM('For Requestors'!H140:'For Requestors'!I140)/43560)</f>
        <v/>
      </c>
      <c r="O145" s="229"/>
      <c r="P145" s="230" t="str">
        <f>IF('For Requestors'!C140="","",((SUM('For Requestors'!E140:G140)/43560)*O145)*0.9)</f>
        <v/>
      </c>
      <c r="Q145" s="230" t="str">
        <f>IF('For Requestors'!C140="","",((SUM('For Requestors'!H140:I140)/43560)*O145)*0.5)</f>
        <v/>
      </c>
      <c r="R145" s="230" t="str">
        <f t="shared" si="10"/>
        <v/>
      </c>
      <c r="S145" s="230" t="str">
        <f t="shared" si="11"/>
        <v/>
      </c>
      <c r="T145" s="229"/>
      <c r="U145" s="229"/>
      <c r="V145" s="230" t="str">
        <f t="shared" si="12"/>
        <v/>
      </c>
      <c r="W145" s="178"/>
      <c r="X145" s="204"/>
      <c r="Y145" s="204"/>
      <c r="Z145" s="204"/>
      <c r="AA145" s="149"/>
      <c r="AB145" s="149"/>
    </row>
    <row r="146" spans="1:28" x14ac:dyDescent="0.25">
      <c r="A146" s="153" t="str">
        <f>IF('For Requestors'!A141 = "","",'For Requestors'!A141)</f>
        <v/>
      </c>
      <c r="B146" s="45" t="str">
        <f>IF('For Requestors'!B141="","",'For Requestors'!B141)</f>
        <v/>
      </c>
      <c r="C146" s="236" t="str">
        <f>IF('For Requestors'!C141="","",'For Requestors'!C141)</f>
        <v/>
      </c>
      <c r="D146" s="179"/>
      <c r="E146" s="148"/>
      <c r="F146" s="225" t="str">
        <f>IF('For Requestors'!L141="","",'For Requestors'!L141)</f>
        <v/>
      </c>
      <c r="G146" s="226" t="str">
        <f>IF('For Requestors'!M141="","",'For Requestors'!M141)</f>
        <v/>
      </c>
      <c r="H146" s="227" t="str">
        <f>IF('For Requestors'!N141="","",'For Requestors'!N141)</f>
        <v/>
      </c>
      <c r="I146" s="211" t="str">
        <f>IF('For Requestors'!K141=0,"",'For Requestors'!K141)</f>
        <v/>
      </c>
      <c r="J146" s="46" t="str">
        <f>IFERROR('For Requestors'!K141/43560,"")</f>
        <v/>
      </c>
      <c r="K146" s="228" t="str">
        <f t="shared" si="9"/>
        <v/>
      </c>
      <c r="L146" s="199" t="str">
        <f>IF('For Requestors'!D141/43560=0,"",'For Requestors'!D141/43560)</f>
        <v/>
      </c>
      <c r="M146" s="199" t="str">
        <f>IF(AND('For Requestors'!E141=0,'For Requestors'!G141=0,'For Requestors'!A141=""),"",SUM('For Requestors'!E141:'For Requestors'!G141)/43560)</f>
        <v/>
      </c>
      <c r="N146" s="199" t="str">
        <f>IF(AND('For Requestors'!H141=0,'For Requestors'!I141=0),"",SUM('For Requestors'!H141:'For Requestors'!I141)/43560)</f>
        <v/>
      </c>
      <c r="O146" s="229"/>
      <c r="P146" s="230" t="str">
        <f>IF('For Requestors'!C141="","",((SUM('For Requestors'!E141:G141)/43560)*O146)*0.9)</f>
        <v/>
      </c>
      <c r="Q146" s="230" t="str">
        <f>IF('For Requestors'!C141="","",((SUM('For Requestors'!H141:I141)/43560)*O146)*0.5)</f>
        <v/>
      </c>
      <c r="R146" s="230" t="str">
        <f t="shared" si="10"/>
        <v/>
      </c>
      <c r="S146" s="230" t="str">
        <f t="shared" si="11"/>
        <v/>
      </c>
      <c r="T146" s="229"/>
      <c r="U146" s="229"/>
      <c r="V146" s="230" t="str">
        <f t="shared" si="12"/>
        <v/>
      </c>
      <c r="W146" s="178"/>
      <c r="X146" s="204"/>
      <c r="Y146" s="204"/>
      <c r="Z146" s="204"/>
      <c r="AA146" s="149"/>
      <c r="AB146" s="149"/>
    </row>
    <row r="147" spans="1:28" x14ac:dyDescent="0.25">
      <c r="A147" s="153" t="str">
        <f>IF('For Requestors'!A142 = "","",'For Requestors'!A142)</f>
        <v/>
      </c>
      <c r="B147" s="45" t="str">
        <f>IF('For Requestors'!B142="","",'For Requestors'!B142)</f>
        <v/>
      </c>
      <c r="C147" s="236" t="str">
        <f>IF('For Requestors'!C142="","",'For Requestors'!C142)</f>
        <v/>
      </c>
      <c r="D147" s="179"/>
      <c r="E147" s="148"/>
      <c r="F147" s="225" t="str">
        <f>IF('For Requestors'!L142="","",'For Requestors'!L142)</f>
        <v/>
      </c>
      <c r="G147" s="226" t="str">
        <f>IF('For Requestors'!M142="","",'For Requestors'!M142)</f>
        <v/>
      </c>
      <c r="H147" s="227" t="str">
        <f>IF('For Requestors'!N142="","",'For Requestors'!N142)</f>
        <v/>
      </c>
      <c r="I147" s="211" t="str">
        <f>IF('For Requestors'!K142=0,"",'For Requestors'!K142)</f>
        <v/>
      </c>
      <c r="J147" s="46" t="str">
        <f>IFERROR('For Requestors'!K142/43560,"")</f>
        <v/>
      </c>
      <c r="K147" s="228" t="str">
        <f t="shared" si="9"/>
        <v/>
      </c>
      <c r="L147" s="199" t="str">
        <f>IF('For Requestors'!D142/43560=0,"",'For Requestors'!D142/43560)</f>
        <v/>
      </c>
      <c r="M147" s="199" t="str">
        <f>IF(AND('For Requestors'!E142=0,'For Requestors'!G142=0,'For Requestors'!A142=""),"",SUM('For Requestors'!E142:'For Requestors'!G142)/43560)</f>
        <v/>
      </c>
      <c r="N147" s="199" t="str">
        <f>IF(AND('For Requestors'!H142=0,'For Requestors'!I142=0),"",SUM('For Requestors'!H142:'For Requestors'!I142)/43560)</f>
        <v/>
      </c>
      <c r="O147" s="229"/>
      <c r="P147" s="230" t="str">
        <f>IF('For Requestors'!C142="","",((SUM('For Requestors'!E142:G142)/43560)*O147)*0.9)</f>
        <v/>
      </c>
      <c r="Q147" s="230" t="str">
        <f>IF('For Requestors'!C142="","",((SUM('For Requestors'!H142:I142)/43560)*O147)*0.5)</f>
        <v/>
      </c>
      <c r="R147" s="230" t="str">
        <f t="shared" si="10"/>
        <v/>
      </c>
      <c r="S147" s="230" t="str">
        <f t="shared" si="11"/>
        <v/>
      </c>
      <c r="T147" s="229"/>
      <c r="U147" s="229"/>
      <c r="V147" s="230" t="str">
        <f t="shared" si="12"/>
        <v/>
      </c>
      <c r="W147" s="178"/>
      <c r="X147" s="204"/>
      <c r="Y147" s="204"/>
      <c r="Z147" s="204"/>
      <c r="AA147" s="149"/>
      <c r="AB147" s="149"/>
    </row>
    <row r="148" spans="1:28" x14ac:dyDescent="0.25">
      <c r="A148" s="153" t="str">
        <f>IF('For Requestors'!A143 = "","",'For Requestors'!A143)</f>
        <v/>
      </c>
      <c r="B148" s="45" t="str">
        <f>IF('For Requestors'!B143="","",'For Requestors'!B143)</f>
        <v/>
      </c>
      <c r="C148" s="236" t="str">
        <f>IF('For Requestors'!C143="","",'For Requestors'!C143)</f>
        <v/>
      </c>
      <c r="D148" s="179"/>
      <c r="E148" s="148"/>
      <c r="F148" s="225" t="str">
        <f>IF('For Requestors'!L143="","",'For Requestors'!L143)</f>
        <v/>
      </c>
      <c r="G148" s="226" t="str">
        <f>IF('For Requestors'!M143="","",'For Requestors'!M143)</f>
        <v/>
      </c>
      <c r="H148" s="227" t="str">
        <f>IF('For Requestors'!N143="","",'For Requestors'!N143)</f>
        <v/>
      </c>
      <c r="I148" s="211" t="str">
        <f>IF('For Requestors'!K143=0,"",'For Requestors'!K143)</f>
        <v/>
      </c>
      <c r="J148" s="46" t="str">
        <f>IFERROR('For Requestors'!K143/43560,"")</f>
        <v/>
      </c>
      <c r="K148" s="228" t="str">
        <f t="shared" si="9"/>
        <v/>
      </c>
      <c r="L148" s="199" t="str">
        <f>IF('For Requestors'!D143/43560=0,"",'For Requestors'!D143/43560)</f>
        <v/>
      </c>
      <c r="M148" s="199" t="str">
        <f>IF(AND('For Requestors'!E143=0,'For Requestors'!G143=0,'For Requestors'!A143=""),"",SUM('For Requestors'!E143:'For Requestors'!G143)/43560)</f>
        <v/>
      </c>
      <c r="N148" s="199" t="str">
        <f>IF(AND('For Requestors'!H143=0,'For Requestors'!I143=0),"",SUM('For Requestors'!H143:'For Requestors'!I143)/43560)</f>
        <v/>
      </c>
      <c r="O148" s="229"/>
      <c r="P148" s="230" t="str">
        <f>IF('For Requestors'!C143="","",((SUM('For Requestors'!E143:G143)/43560)*O148)*0.9)</f>
        <v/>
      </c>
      <c r="Q148" s="230" t="str">
        <f>IF('For Requestors'!C143="","",((SUM('For Requestors'!H143:I143)/43560)*O148)*0.5)</f>
        <v/>
      </c>
      <c r="R148" s="230" t="str">
        <f t="shared" si="10"/>
        <v/>
      </c>
      <c r="S148" s="230" t="str">
        <f t="shared" si="11"/>
        <v/>
      </c>
      <c r="T148" s="229"/>
      <c r="U148" s="229"/>
      <c r="V148" s="230" t="str">
        <f t="shared" si="12"/>
        <v/>
      </c>
      <c r="W148" s="178"/>
      <c r="X148" s="204"/>
      <c r="Y148" s="204"/>
      <c r="Z148" s="204"/>
      <c r="AA148" s="149"/>
      <c r="AB148" s="149"/>
    </row>
    <row r="149" spans="1:28" x14ac:dyDescent="0.25">
      <c r="A149" s="153" t="str">
        <f>IF('For Requestors'!A144 = "","",'For Requestors'!A144)</f>
        <v/>
      </c>
      <c r="B149" s="45" t="str">
        <f>IF('For Requestors'!B144="","",'For Requestors'!B144)</f>
        <v/>
      </c>
      <c r="C149" s="236" t="str">
        <f>IF('For Requestors'!C144="","",'For Requestors'!C144)</f>
        <v/>
      </c>
      <c r="D149" s="179"/>
      <c r="E149" s="148"/>
      <c r="F149" s="225" t="str">
        <f>IF('For Requestors'!L144="","",'For Requestors'!L144)</f>
        <v/>
      </c>
      <c r="G149" s="226" t="str">
        <f>IF('For Requestors'!M144="","",'For Requestors'!M144)</f>
        <v/>
      </c>
      <c r="H149" s="227" t="str">
        <f>IF('For Requestors'!N144="","",'For Requestors'!N144)</f>
        <v/>
      </c>
      <c r="I149" s="211" t="str">
        <f>IF('For Requestors'!K144=0,"",'For Requestors'!K144)</f>
        <v/>
      </c>
      <c r="J149" s="46" t="str">
        <f>IFERROR('For Requestors'!K144/43560,"")</f>
        <v/>
      </c>
      <c r="K149" s="228" t="str">
        <f t="shared" si="9"/>
        <v/>
      </c>
      <c r="L149" s="199" t="str">
        <f>IF('For Requestors'!D144/43560=0,"",'For Requestors'!D144/43560)</f>
        <v/>
      </c>
      <c r="M149" s="199" t="str">
        <f>IF(AND('For Requestors'!E144=0,'For Requestors'!G144=0,'For Requestors'!A144=""),"",SUM('For Requestors'!E144:'For Requestors'!G144)/43560)</f>
        <v/>
      </c>
      <c r="N149" s="199" t="str">
        <f>IF(AND('For Requestors'!H144=0,'For Requestors'!I144=0),"",SUM('For Requestors'!H144:'For Requestors'!I144)/43560)</f>
        <v/>
      </c>
      <c r="O149" s="229"/>
      <c r="P149" s="230" t="str">
        <f>IF('For Requestors'!C144="","",((SUM('For Requestors'!E144:G144)/43560)*O149)*0.9)</f>
        <v/>
      </c>
      <c r="Q149" s="230" t="str">
        <f>IF('For Requestors'!C144="","",((SUM('For Requestors'!H144:I144)/43560)*O149)*0.5)</f>
        <v/>
      </c>
      <c r="R149" s="230" t="str">
        <f t="shared" si="10"/>
        <v/>
      </c>
      <c r="S149" s="230" t="str">
        <f t="shared" si="11"/>
        <v/>
      </c>
      <c r="T149" s="229"/>
      <c r="U149" s="229"/>
      <c r="V149" s="230" t="str">
        <f t="shared" si="12"/>
        <v/>
      </c>
      <c r="W149" s="178"/>
      <c r="X149" s="204"/>
      <c r="Y149" s="204"/>
      <c r="Z149" s="204"/>
      <c r="AA149" s="149"/>
      <c r="AB149" s="149"/>
    </row>
    <row r="150" spans="1:28" x14ac:dyDescent="0.25">
      <c r="A150" s="153" t="str">
        <f>IF('For Requestors'!A145 = "","",'For Requestors'!A145)</f>
        <v/>
      </c>
      <c r="B150" s="45" t="str">
        <f>IF('For Requestors'!B145="","",'For Requestors'!B145)</f>
        <v/>
      </c>
      <c r="C150" s="236" t="str">
        <f>IF('For Requestors'!C145="","",'For Requestors'!C145)</f>
        <v/>
      </c>
      <c r="D150" s="179"/>
      <c r="E150" s="148"/>
      <c r="F150" s="225" t="str">
        <f>IF('For Requestors'!L145="","",'For Requestors'!L145)</f>
        <v/>
      </c>
      <c r="G150" s="226" t="str">
        <f>IF('For Requestors'!M145="","",'For Requestors'!M145)</f>
        <v/>
      </c>
      <c r="H150" s="227" t="str">
        <f>IF('For Requestors'!N145="","",'For Requestors'!N145)</f>
        <v/>
      </c>
      <c r="I150" s="211" t="str">
        <f>IF('For Requestors'!K145=0,"",'For Requestors'!K145)</f>
        <v/>
      </c>
      <c r="J150" s="46" t="str">
        <f>IFERROR('For Requestors'!K145/43560,"")</f>
        <v/>
      </c>
      <c r="K150" s="228" t="str">
        <f t="shared" si="9"/>
        <v/>
      </c>
      <c r="L150" s="199" t="str">
        <f>IF('For Requestors'!D145/43560=0,"",'For Requestors'!D145/43560)</f>
        <v/>
      </c>
      <c r="M150" s="199" t="str">
        <f>IF(AND('For Requestors'!E145=0,'For Requestors'!G145=0,'For Requestors'!A145=""),"",SUM('For Requestors'!E145:'For Requestors'!G145)/43560)</f>
        <v/>
      </c>
      <c r="N150" s="199" t="str">
        <f>IF(AND('For Requestors'!H145=0,'For Requestors'!I145=0),"",SUM('For Requestors'!H145:'For Requestors'!I145)/43560)</f>
        <v/>
      </c>
      <c r="O150" s="229"/>
      <c r="P150" s="230" t="str">
        <f>IF('For Requestors'!C145="","",((SUM('For Requestors'!E145:G145)/43560)*O150)*0.9)</f>
        <v/>
      </c>
      <c r="Q150" s="230" t="str">
        <f>IF('For Requestors'!C145="","",((SUM('For Requestors'!H145:I145)/43560)*O150)*0.5)</f>
        <v/>
      </c>
      <c r="R150" s="230" t="str">
        <f t="shared" si="10"/>
        <v/>
      </c>
      <c r="S150" s="230" t="str">
        <f t="shared" si="11"/>
        <v/>
      </c>
      <c r="T150" s="229"/>
      <c r="U150" s="229"/>
      <c r="V150" s="230" t="str">
        <f t="shared" si="12"/>
        <v/>
      </c>
      <c r="W150" s="178"/>
      <c r="X150" s="204"/>
      <c r="Y150" s="204"/>
      <c r="Z150" s="204"/>
      <c r="AA150" s="149"/>
      <c r="AB150" s="149"/>
    </row>
    <row r="151" spans="1:28" x14ac:dyDescent="0.25">
      <c r="A151" s="153" t="str">
        <f>IF('For Requestors'!A146 = "","",'For Requestors'!A146)</f>
        <v/>
      </c>
      <c r="B151" s="45" t="str">
        <f>IF('For Requestors'!B146="","",'For Requestors'!B146)</f>
        <v/>
      </c>
      <c r="C151" s="236" t="str">
        <f>IF('For Requestors'!C146="","",'For Requestors'!C146)</f>
        <v/>
      </c>
      <c r="D151" s="179"/>
      <c r="E151" s="148"/>
      <c r="F151" s="225" t="str">
        <f>IF('For Requestors'!L146="","",'For Requestors'!L146)</f>
        <v/>
      </c>
      <c r="G151" s="226" t="str">
        <f>IF('For Requestors'!M146="","",'For Requestors'!M146)</f>
        <v/>
      </c>
      <c r="H151" s="227" t="str">
        <f>IF('For Requestors'!N146="","",'For Requestors'!N146)</f>
        <v/>
      </c>
      <c r="I151" s="211" t="str">
        <f>IF('For Requestors'!K146=0,"",'For Requestors'!K146)</f>
        <v/>
      </c>
      <c r="J151" s="46" t="str">
        <f>IFERROR('For Requestors'!K146/43560,"")</f>
        <v/>
      </c>
      <c r="K151" s="228" t="str">
        <f t="shared" si="9"/>
        <v/>
      </c>
      <c r="L151" s="199" t="str">
        <f>IF('For Requestors'!D146/43560=0,"",'For Requestors'!D146/43560)</f>
        <v/>
      </c>
      <c r="M151" s="199" t="str">
        <f>IF(AND('For Requestors'!E146=0,'For Requestors'!G146=0,'For Requestors'!A146=""),"",SUM('For Requestors'!E146:'For Requestors'!G146)/43560)</f>
        <v/>
      </c>
      <c r="N151" s="199" t="str">
        <f>IF(AND('For Requestors'!H146=0,'For Requestors'!I146=0),"",SUM('For Requestors'!H146:'For Requestors'!I146)/43560)</f>
        <v/>
      </c>
      <c r="O151" s="229"/>
      <c r="P151" s="230" t="str">
        <f>IF('For Requestors'!C146="","",((SUM('For Requestors'!E146:G146)/43560)*O151)*0.9)</f>
        <v/>
      </c>
      <c r="Q151" s="230" t="str">
        <f>IF('For Requestors'!C146="","",((SUM('For Requestors'!H146:I146)/43560)*O151)*0.5)</f>
        <v/>
      </c>
      <c r="R151" s="230" t="str">
        <f t="shared" si="10"/>
        <v/>
      </c>
      <c r="S151" s="230" t="str">
        <f t="shared" si="11"/>
        <v/>
      </c>
      <c r="T151" s="229"/>
      <c r="U151" s="229"/>
      <c r="V151" s="230" t="str">
        <f t="shared" si="12"/>
        <v/>
      </c>
      <c r="W151" s="178"/>
      <c r="X151" s="204"/>
      <c r="Y151" s="204"/>
      <c r="Z151" s="204"/>
      <c r="AA151" s="149"/>
      <c r="AB151" s="149"/>
    </row>
    <row r="152" spans="1:28" x14ac:dyDescent="0.25">
      <c r="A152" s="153" t="str">
        <f>IF('For Requestors'!A147 = "","",'For Requestors'!A147)</f>
        <v/>
      </c>
      <c r="B152" s="45" t="str">
        <f>IF('For Requestors'!B147="","",'For Requestors'!B147)</f>
        <v/>
      </c>
      <c r="C152" s="236" t="str">
        <f>IF('For Requestors'!C147="","",'For Requestors'!C147)</f>
        <v/>
      </c>
      <c r="D152" s="179"/>
      <c r="E152" s="148"/>
      <c r="F152" s="225" t="str">
        <f>IF('For Requestors'!L147="","",'For Requestors'!L147)</f>
        <v/>
      </c>
      <c r="G152" s="226" t="str">
        <f>IF('For Requestors'!M147="","",'For Requestors'!M147)</f>
        <v/>
      </c>
      <c r="H152" s="227" t="str">
        <f>IF('For Requestors'!N147="","",'For Requestors'!N147)</f>
        <v/>
      </c>
      <c r="I152" s="211" t="str">
        <f>IF('For Requestors'!K147=0,"",'For Requestors'!K147)</f>
        <v/>
      </c>
      <c r="J152" s="46" t="str">
        <f>IFERROR('For Requestors'!K147/43560,"")</f>
        <v/>
      </c>
      <c r="K152" s="228" t="str">
        <f t="shared" si="9"/>
        <v/>
      </c>
      <c r="L152" s="199" t="str">
        <f>IF('For Requestors'!D147/43560=0,"",'For Requestors'!D147/43560)</f>
        <v/>
      </c>
      <c r="M152" s="199" t="str">
        <f>IF(AND('For Requestors'!E147=0,'For Requestors'!G147=0,'For Requestors'!A147=""),"",SUM('For Requestors'!E147:'For Requestors'!G147)/43560)</f>
        <v/>
      </c>
      <c r="N152" s="199" t="str">
        <f>IF(AND('For Requestors'!H147=0,'For Requestors'!I147=0),"",SUM('For Requestors'!H147:'For Requestors'!I147)/43560)</f>
        <v/>
      </c>
      <c r="O152" s="229"/>
      <c r="P152" s="230" t="str">
        <f>IF('For Requestors'!C147="","",((SUM('For Requestors'!E147:G147)/43560)*O152)*0.9)</f>
        <v/>
      </c>
      <c r="Q152" s="230" t="str">
        <f>IF('For Requestors'!C147="","",((SUM('For Requestors'!H147:I147)/43560)*O152)*0.5)</f>
        <v/>
      </c>
      <c r="R152" s="230" t="str">
        <f t="shared" si="10"/>
        <v/>
      </c>
      <c r="S152" s="230" t="str">
        <f t="shared" si="11"/>
        <v/>
      </c>
      <c r="T152" s="229"/>
      <c r="U152" s="229"/>
      <c r="V152" s="230" t="str">
        <f t="shared" si="12"/>
        <v/>
      </c>
      <c r="W152" s="178"/>
      <c r="X152" s="204"/>
      <c r="Y152" s="204"/>
      <c r="Z152" s="204"/>
      <c r="AA152" s="149"/>
      <c r="AB152" s="149"/>
    </row>
    <row r="153" spans="1:28" x14ac:dyDescent="0.25">
      <c r="A153" s="153" t="str">
        <f>IF('For Requestors'!A148 = "","",'For Requestors'!A148)</f>
        <v/>
      </c>
      <c r="B153" s="45" t="str">
        <f>IF('For Requestors'!B148="","",'For Requestors'!B148)</f>
        <v/>
      </c>
      <c r="C153" s="236" t="str">
        <f>IF('For Requestors'!C148="","",'For Requestors'!C148)</f>
        <v/>
      </c>
      <c r="D153" s="179"/>
      <c r="E153" s="148"/>
      <c r="F153" s="225" t="str">
        <f>IF('For Requestors'!L148="","",'For Requestors'!L148)</f>
        <v/>
      </c>
      <c r="G153" s="226" t="str">
        <f>IF('For Requestors'!M148="","",'For Requestors'!M148)</f>
        <v/>
      </c>
      <c r="H153" s="227" t="str">
        <f>IF('For Requestors'!N148="","",'For Requestors'!N148)</f>
        <v/>
      </c>
      <c r="I153" s="211" t="str">
        <f>IF('For Requestors'!K148=0,"",'For Requestors'!K148)</f>
        <v/>
      </c>
      <c r="J153" s="46" t="str">
        <f>IFERROR('For Requestors'!K148/43560,"")</f>
        <v/>
      </c>
      <c r="K153" s="228" t="str">
        <f t="shared" si="9"/>
        <v/>
      </c>
      <c r="L153" s="199" t="str">
        <f>IF('For Requestors'!D148/43560=0,"",'For Requestors'!D148/43560)</f>
        <v/>
      </c>
      <c r="M153" s="199" t="str">
        <f>IF(AND('For Requestors'!E148=0,'For Requestors'!G148=0,'For Requestors'!A148=""),"",SUM('For Requestors'!E148:'For Requestors'!G148)/43560)</f>
        <v/>
      </c>
      <c r="N153" s="199" t="str">
        <f>IF(AND('For Requestors'!H148=0,'For Requestors'!I148=0),"",SUM('For Requestors'!H148:'For Requestors'!I148)/43560)</f>
        <v/>
      </c>
      <c r="O153" s="229"/>
      <c r="P153" s="230" t="str">
        <f>IF('For Requestors'!C148="","",((SUM('For Requestors'!E148:G148)/43560)*O153)*0.9)</f>
        <v/>
      </c>
      <c r="Q153" s="230" t="str">
        <f>IF('For Requestors'!C148="","",((SUM('For Requestors'!H148:I148)/43560)*O153)*0.5)</f>
        <v/>
      </c>
      <c r="R153" s="230" t="str">
        <f t="shared" si="10"/>
        <v/>
      </c>
      <c r="S153" s="230" t="str">
        <f t="shared" si="11"/>
        <v/>
      </c>
      <c r="T153" s="229"/>
      <c r="U153" s="229"/>
      <c r="V153" s="230" t="str">
        <f t="shared" si="12"/>
        <v/>
      </c>
      <c r="W153" s="178"/>
      <c r="X153" s="204"/>
      <c r="Y153" s="204"/>
      <c r="Z153" s="204"/>
      <c r="AA153" s="149"/>
      <c r="AB153" s="149"/>
    </row>
    <row r="154" spans="1:28" x14ac:dyDescent="0.25">
      <c r="A154" s="153" t="str">
        <f>IF('For Requestors'!A149 = "","",'For Requestors'!A149)</f>
        <v/>
      </c>
      <c r="B154" s="45" t="str">
        <f>IF('For Requestors'!B149="","",'For Requestors'!B149)</f>
        <v/>
      </c>
      <c r="C154" s="236" t="str">
        <f>IF('For Requestors'!C149="","",'For Requestors'!C149)</f>
        <v/>
      </c>
      <c r="D154" s="179"/>
      <c r="E154" s="148"/>
      <c r="F154" s="225" t="str">
        <f>IF('For Requestors'!L149="","",'For Requestors'!L149)</f>
        <v/>
      </c>
      <c r="G154" s="226" t="str">
        <f>IF('For Requestors'!M149="","",'For Requestors'!M149)</f>
        <v/>
      </c>
      <c r="H154" s="227" t="str">
        <f>IF('For Requestors'!N149="","",'For Requestors'!N149)</f>
        <v/>
      </c>
      <c r="I154" s="211" t="str">
        <f>IF('For Requestors'!K149=0,"",'For Requestors'!K149)</f>
        <v/>
      </c>
      <c r="J154" s="46" t="str">
        <f>IFERROR('For Requestors'!K149/43560,"")</f>
        <v/>
      </c>
      <c r="K154" s="228" t="str">
        <f t="shared" si="9"/>
        <v/>
      </c>
      <c r="L154" s="199" t="str">
        <f>IF('For Requestors'!D149/43560=0,"",'For Requestors'!D149/43560)</f>
        <v/>
      </c>
      <c r="M154" s="199" t="str">
        <f>IF(AND('For Requestors'!E149=0,'For Requestors'!G149=0,'For Requestors'!A149=""),"",SUM('For Requestors'!E149:'For Requestors'!G149)/43560)</f>
        <v/>
      </c>
      <c r="N154" s="199" t="str">
        <f>IF(AND('For Requestors'!H149=0,'For Requestors'!I149=0),"",SUM('For Requestors'!H149:'For Requestors'!I149)/43560)</f>
        <v/>
      </c>
      <c r="O154" s="229"/>
      <c r="P154" s="230" t="str">
        <f>IF('For Requestors'!C149="","",((SUM('For Requestors'!E149:G149)/43560)*O154)*0.9)</f>
        <v/>
      </c>
      <c r="Q154" s="230" t="str">
        <f>IF('For Requestors'!C149="","",((SUM('For Requestors'!H149:I149)/43560)*O154)*0.5)</f>
        <v/>
      </c>
      <c r="R154" s="230" t="str">
        <f t="shared" si="10"/>
        <v/>
      </c>
      <c r="S154" s="230" t="str">
        <f t="shared" si="11"/>
        <v/>
      </c>
      <c r="T154" s="229"/>
      <c r="U154" s="229"/>
      <c r="V154" s="230" t="str">
        <f t="shared" si="12"/>
        <v/>
      </c>
      <c r="W154" s="178"/>
      <c r="X154" s="204"/>
      <c r="Y154" s="204"/>
      <c r="Z154" s="204"/>
      <c r="AA154" s="149"/>
      <c r="AB154" s="149"/>
    </row>
    <row r="155" spans="1:28" x14ac:dyDescent="0.25">
      <c r="A155" s="153" t="str">
        <f>IF('For Requestors'!A150 = "","",'For Requestors'!A150)</f>
        <v/>
      </c>
      <c r="B155" s="45" t="str">
        <f>IF('For Requestors'!B150="","",'For Requestors'!B150)</f>
        <v/>
      </c>
      <c r="C155" s="236" t="str">
        <f>IF('For Requestors'!C150="","",'For Requestors'!C150)</f>
        <v/>
      </c>
      <c r="D155" s="179"/>
      <c r="E155" s="148"/>
      <c r="F155" s="225" t="str">
        <f>IF('For Requestors'!L150="","",'For Requestors'!L150)</f>
        <v/>
      </c>
      <c r="G155" s="226" t="str">
        <f>IF('For Requestors'!M150="","",'For Requestors'!M150)</f>
        <v/>
      </c>
      <c r="H155" s="227" t="str">
        <f>IF('For Requestors'!N150="","",'For Requestors'!N150)</f>
        <v/>
      </c>
      <c r="I155" s="211" t="str">
        <f>IF('For Requestors'!K150=0,"",'For Requestors'!K150)</f>
        <v/>
      </c>
      <c r="J155" s="46" t="str">
        <f>IFERROR('For Requestors'!K150/43560,"")</f>
        <v/>
      </c>
      <c r="K155" s="228" t="str">
        <f t="shared" si="9"/>
        <v/>
      </c>
      <c r="L155" s="199" t="str">
        <f>IF('For Requestors'!D150/43560=0,"",'For Requestors'!D150/43560)</f>
        <v/>
      </c>
      <c r="M155" s="199" t="str">
        <f>IF(AND('For Requestors'!E150=0,'For Requestors'!G150=0,'For Requestors'!A150=""),"",SUM('For Requestors'!E150:'For Requestors'!G150)/43560)</f>
        <v/>
      </c>
      <c r="N155" s="199" t="str">
        <f>IF(AND('For Requestors'!H150=0,'For Requestors'!I150=0),"",SUM('For Requestors'!H150:'For Requestors'!I150)/43560)</f>
        <v/>
      </c>
      <c r="O155" s="229"/>
      <c r="P155" s="230" t="str">
        <f>IF('For Requestors'!C150="","",((SUM('For Requestors'!E150:G150)/43560)*O155)*0.9)</f>
        <v/>
      </c>
      <c r="Q155" s="230" t="str">
        <f>IF('For Requestors'!C150="","",((SUM('For Requestors'!H150:I150)/43560)*O155)*0.5)</f>
        <v/>
      </c>
      <c r="R155" s="230" t="str">
        <f t="shared" si="10"/>
        <v/>
      </c>
      <c r="S155" s="230" t="str">
        <f t="shared" si="11"/>
        <v/>
      </c>
      <c r="T155" s="229"/>
      <c r="U155" s="229"/>
      <c r="V155" s="230" t="str">
        <f t="shared" si="12"/>
        <v/>
      </c>
      <c r="W155" s="178"/>
      <c r="X155" s="204"/>
      <c r="Y155" s="204"/>
      <c r="Z155" s="204"/>
      <c r="AA155" s="149"/>
      <c r="AB155" s="149"/>
    </row>
    <row r="156" spans="1:28" x14ac:dyDescent="0.25">
      <c r="A156" s="153" t="str">
        <f>IF('For Requestors'!A151 = "","",'For Requestors'!A151)</f>
        <v/>
      </c>
      <c r="B156" s="45" t="str">
        <f>IF('For Requestors'!B151="","",'For Requestors'!B151)</f>
        <v/>
      </c>
      <c r="C156" s="236" t="str">
        <f>IF('For Requestors'!C151="","",'For Requestors'!C151)</f>
        <v/>
      </c>
      <c r="D156" s="179"/>
      <c r="E156" s="148"/>
      <c r="F156" s="225" t="str">
        <f>IF('For Requestors'!L151="","",'For Requestors'!L151)</f>
        <v/>
      </c>
      <c r="G156" s="226" t="str">
        <f>IF('For Requestors'!M151="","",'For Requestors'!M151)</f>
        <v/>
      </c>
      <c r="H156" s="227" t="str">
        <f>IF('For Requestors'!N151="","",'For Requestors'!N151)</f>
        <v/>
      </c>
      <c r="I156" s="211" t="str">
        <f>IF('For Requestors'!K151=0,"",'For Requestors'!K151)</f>
        <v/>
      </c>
      <c r="J156" s="46" t="str">
        <f>IFERROR('For Requestors'!K151/43560,"")</f>
        <v/>
      </c>
      <c r="K156" s="228" t="str">
        <f t="shared" si="9"/>
        <v/>
      </c>
      <c r="L156" s="199" t="str">
        <f>IF('For Requestors'!D151/43560=0,"",'For Requestors'!D151/43560)</f>
        <v/>
      </c>
      <c r="M156" s="199" t="str">
        <f>IF(AND('For Requestors'!E151=0,'For Requestors'!G151=0,'For Requestors'!A151=""),"",SUM('For Requestors'!E151:'For Requestors'!G151)/43560)</f>
        <v/>
      </c>
      <c r="N156" s="199" t="str">
        <f>IF(AND('For Requestors'!H151=0,'For Requestors'!I151=0),"",SUM('For Requestors'!H151:'For Requestors'!I151)/43560)</f>
        <v/>
      </c>
      <c r="O156" s="229"/>
      <c r="P156" s="230" t="str">
        <f>IF('For Requestors'!C151="","",((SUM('For Requestors'!E151:G151)/43560)*O156)*0.9)</f>
        <v/>
      </c>
      <c r="Q156" s="230" t="str">
        <f>IF('For Requestors'!C151="","",((SUM('For Requestors'!H151:I151)/43560)*O156)*0.5)</f>
        <v/>
      </c>
      <c r="R156" s="230" t="str">
        <f t="shared" si="10"/>
        <v/>
      </c>
      <c r="S156" s="230" t="str">
        <f t="shared" si="11"/>
        <v/>
      </c>
      <c r="T156" s="229"/>
      <c r="U156" s="229"/>
      <c r="V156" s="230" t="str">
        <f t="shared" si="12"/>
        <v/>
      </c>
      <c r="W156" s="178"/>
      <c r="X156" s="204"/>
      <c r="Y156" s="204"/>
      <c r="Z156" s="204"/>
      <c r="AA156" s="149"/>
      <c r="AB156" s="149"/>
    </row>
    <row r="157" spans="1:28" x14ac:dyDescent="0.25">
      <c r="A157" s="153" t="str">
        <f>IF('For Requestors'!A152 = "","",'For Requestors'!A152)</f>
        <v/>
      </c>
      <c r="B157" s="45" t="str">
        <f>IF('For Requestors'!B152="","",'For Requestors'!B152)</f>
        <v/>
      </c>
      <c r="C157" s="236" t="str">
        <f>IF('For Requestors'!C152="","",'For Requestors'!C152)</f>
        <v/>
      </c>
      <c r="D157" s="179"/>
      <c r="E157" s="148"/>
      <c r="F157" s="225" t="str">
        <f>IF('For Requestors'!L152="","",'For Requestors'!L152)</f>
        <v/>
      </c>
      <c r="G157" s="226" t="str">
        <f>IF('For Requestors'!M152="","",'For Requestors'!M152)</f>
        <v/>
      </c>
      <c r="H157" s="227" t="str">
        <f>IF('For Requestors'!N152="","",'For Requestors'!N152)</f>
        <v/>
      </c>
      <c r="I157" s="211" t="str">
        <f>IF('For Requestors'!K152=0,"",'For Requestors'!K152)</f>
        <v/>
      </c>
      <c r="J157" s="46" t="str">
        <f>IFERROR('For Requestors'!K152/43560,"")</f>
        <v/>
      </c>
      <c r="K157" s="228" t="str">
        <f t="shared" si="9"/>
        <v/>
      </c>
      <c r="L157" s="199" t="str">
        <f>IF('For Requestors'!D152/43560=0,"",'For Requestors'!D152/43560)</f>
        <v/>
      </c>
      <c r="M157" s="199" t="str">
        <f>IF(AND('For Requestors'!E152=0,'For Requestors'!G152=0,'For Requestors'!A152=""),"",SUM('For Requestors'!E152:'For Requestors'!G152)/43560)</f>
        <v/>
      </c>
      <c r="N157" s="199" t="str">
        <f>IF(AND('For Requestors'!H152=0,'For Requestors'!I152=0),"",SUM('For Requestors'!H152:'For Requestors'!I152)/43560)</f>
        <v/>
      </c>
      <c r="O157" s="229"/>
      <c r="P157" s="230" t="str">
        <f>IF('For Requestors'!C152="","",((SUM('For Requestors'!E152:G152)/43560)*O157)*0.9)</f>
        <v/>
      </c>
      <c r="Q157" s="230" t="str">
        <f>IF('For Requestors'!C152="","",((SUM('For Requestors'!H152:I152)/43560)*O157)*0.5)</f>
        <v/>
      </c>
      <c r="R157" s="230" t="str">
        <f t="shared" si="10"/>
        <v/>
      </c>
      <c r="S157" s="230" t="str">
        <f t="shared" si="11"/>
        <v/>
      </c>
      <c r="T157" s="229"/>
      <c r="U157" s="229"/>
      <c r="V157" s="230" t="str">
        <f t="shared" si="12"/>
        <v/>
      </c>
      <c r="W157" s="178"/>
      <c r="X157" s="204"/>
      <c r="Y157" s="204"/>
      <c r="Z157" s="204"/>
      <c r="AA157" s="149"/>
      <c r="AB157" s="149"/>
    </row>
    <row r="158" spans="1:28" x14ac:dyDescent="0.25">
      <c r="A158" s="153" t="str">
        <f>IF('For Requestors'!A153 = "","",'For Requestors'!A153)</f>
        <v/>
      </c>
      <c r="B158" s="45" t="str">
        <f>IF('For Requestors'!B153="","",'For Requestors'!B153)</f>
        <v/>
      </c>
      <c r="C158" s="236" t="str">
        <f>IF('For Requestors'!C153="","",'For Requestors'!C153)</f>
        <v/>
      </c>
      <c r="D158" s="179"/>
      <c r="E158" s="148"/>
      <c r="F158" s="225" t="str">
        <f>IF('For Requestors'!L153="","",'For Requestors'!L153)</f>
        <v/>
      </c>
      <c r="G158" s="226" t="str">
        <f>IF('For Requestors'!M153="","",'For Requestors'!M153)</f>
        <v/>
      </c>
      <c r="H158" s="227" t="str">
        <f>IF('For Requestors'!N153="","",'For Requestors'!N153)</f>
        <v/>
      </c>
      <c r="I158" s="211" t="str">
        <f>IF('For Requestors'!K153=0,"",'For Requestors'!K153)</f>
        <v/>
      </c>
      <c r="J158" s="46" t="str">
        <f>IFERROR('For Requestors'!K153/43560,"")</f>
        <v/>
      </c>
      <c r="K158" s="228" t="str">
        <f t="shared" si="9"/>
        <v/>
      </c>
      <c r="L158" s="199" t="str">
        <f>IF('For Requestors'!D153/43560=0,"",'For Requestors'!D153/43560)</f>
        <v/>
      </c>
      <c r="M158" s="199" t="str">
        <f>IF(AND('For Requestors'!E153=0,'For Requestors'!G153=0,'For Requestors'!A153=""),"",SUM('For Requestors'!E153:'For Requestors'!G153)/43560)</f>
        <v/>
      </c>
      <c r="N158" s="199" t="str">
        <f>IF(AND('For Requestors'!H153=0,'For Requestors'!I153=0),"",SUM('For Requestors'!H153:'For Requestors'!I153)/43560)</f>
        <v/>
      </c>
      <c r="O158" s="229"/>
      <c r="P158" s="230" t="str">
        <f>IF('For Requestors'!C153="","",((SUM('For Requestors'!E153:G153)/43560)*O158)*0.9)</f>
        <v/>
      </c>
      <c r="Q158" s="230" t="str">
        <f>IF('For Requestors'!C153="","",((SUM('For Requestors'!H153:I153)/43560)*O158)*0.5)</f>
        <v/>
      </c>
      <c r="R158" s="230" t="str">
        <f t="shared" si="10"/>
        <v/>
      </c>
      <c r="S158" s="230" t="str">
        <f t="shared" si="11"/>
        <v/>
      </c>
      <c r="T158" s="229"/>
      <c r="U158" s="229"/>
      <c r="V158" s="230" t="str">
        <f t="shared" si="12"/>
        <v/>
      </c>
      <c r="W158" s="178"/>
      <c r="X158" s="204"/>
      <c r="Y158" s="204"/>
      <c r="Z158" s="204"/>
      <c r="AA158" s="149"/>
      <c r="AB158" s="149"/>
    </row>
    <row r="159" spans="1:28" x14ac:dyDescent="0.25">
      <c r="A159" s="153" t="str">
        <f>IF('For Requestors'!A154 = "","",'For Requestors'!A154)</f>
        <v/>
      </c>
      <c r="B159" s="45" t="str">
        <f>IF('For Requestors'!B154="","",'For Requestors'!B154)</f>
        <v/>
      </c>
      <c r="C159" s="236" t="str">
        <f>IF('For Requestors'!C154="","",'For Requestors'!C154)</f>
        <v/>
      </c>
      <c r="D159" s="179"/>
      <c r="E159" s="148"/>
      <c r="F159" s="225" t="str">
        <f>IF('For Requestors'!L154="","",'For Requestors'!L154)</f>
        <v/>
      </c>
      <c r="G159" s="226" t="str">
        <f>IF('For Requestors'!M154="","",'For Requestors'!M154)</f>
        <v/>
      </c>
      <c r="H159" s="227" t="str">
        <f>IF('For Requestors'!N154="","",'For Requestors'!N154)</f>
        <v/>
      </c>
      <c r="I159" s="211" t="str">
        <f>IF('For Requestors'!K154=0,"",'For Requestors'!K154)</f>
        <v/>
      </c>
      <c r="J159" s="46" t="str">
        <f>IFERROR('For Requestors'!K154/43560,"")</f>
        <v/>
      </c>
      <c r="K159" s="228" t="str">
        <f t="shared" si="9"/>
        <v/>
      </c>
      <c r="L159" s="199" t="str">
        <f>IF('For Requestors'!D154/43560=0,"",'For Requestors'!D154/43560)</f>
        <v/>
      </c>
      <c r="M159" s="199" t="str">
        <f>IF(AND('For Requestors'!E154=0,'For Requestors'!G154=0,'For Requestors'!A154=""),"",SUM('For Requestors'!E154:'For Requestors'!G154)/43560)</f>
        <v/>
      </c>
      <c r="N159" s="199" t="str">
        <f>IF(AND('For Requestors'!H154=0,'For Requestors'!I154=0),"",SUM('For Requestors'!H154:'For Requestors'!I154)/43560)</f>
        <v/>
      </c>
      <c r="O159" s="229"/>
      <c r="P159" s="230" t="str">
        <f>IF('For Requestors'!C154="","",((SUM('For Requestors'!E154:G154)/43560)*O159)*0.9)</f>
        <v/>
      </c>
      <c r="Q159" s="230" t="str">
        <f>IF('For Requestors'!C154="","",((SUM('For Requestors'!H154:I154)/43560)*O159)*0.5)</f>
        <v/>
      </c>
      <c r="R159" s="230" t="str">
        <f t="shared" si="10"/>
        <v/>
      </c>
      <c r="S159" s="230" t="str">
        <f t="shared" si="11"/>
        <v/>
      </c>
      <c r="T159" s="229"/>
      <c r="U159" s="229"/>
      <c r="V159" s="230" t="str">
        <f t="shared" si="12"/>
        <v/>
      </c>
      <c r="W159" s="178"/>
      <c r="X159" s="204"/>
      <c r="Y159" s="204"/>
      <c r="Z159" s="204"/>
      <c r="AA159" s="149"/>
      <c r="AB159" s="149"/>
    </row>
    <row r="160" spans="1:28" x14ac:dyDescent="0.25">
      <c r="A160" s="153" t="str">
        <f>IF('For Requestors'!A155 = "","",'For Requestors'!A155)</f>
        <v/>
      </c>
      <c r="B160" s="45" t="str">
        <f>IF('For Requestors'!B155="","",'For Requestors'!B155)</f>
        <v/>
      </c>
      <c r="C160" s="236" t="str">
        <f>IF('For Requestors'!C155="","",'For Requestors'!C155)</f>
        <v/>
      </c>
      <c r="D160" s="179"/>
      <c r="E160" s="148"/>
      <c r="F160" s="225" t="str">
        <f>IF('For Requestors'!L155="","",'For Requestors'!L155)</f>
        <v/>
      </c>
      <c r="G160" s="226" t="str">
        <f>IF('For Requestors'!M155="","",'For Requestors'!M155)</f>
        <v/>
      </c>
      <c r="H160" s="227" t="str">
        <f>IF('For Requestors'!N155="","",'For Requestors'!N155)</f>
        <v/>
      </c>
      <c r="I160" s="211" t="str">
        <f>IF('For Requestors'!K155=0,"",'For Requestors'!K155)</f>
        <v/>
      </c>
      <c r="J160" s="46" t="str">
        <f>IFERROR('For Requestors'!K155/43560,"")</f>
        <v/>
      </c>
      <c r="K160" s="228" t="str">
        <f t="shared" si="9"/>
        <v/>
      </c>
      <c r="L160" s="199" t="str">
        <f>IF('For Requestors'!D155/43560=0,"",'For Requestors'!D155/43560)</f>
        <v/>
      </c>
      <c r="M160" s="199" t="str">
        <f>IF(AND('For Requestors'!E155=0,'For Requestors'!G155=0,'For Requestors'!A155=""),"",SUM('For Requestors'!E155:'For Requestors'!G155)/43560)</f>
        <v/>
      </c>
      <c r="N160" s="199" t="str">
        <f>IF(AND('For Requestors'!H155=0,'For Requestors'!I155=0),"",SUM('For Requestors'!H155:'For Requestors'!I155)/43560)</f>
        <v/>
      </c>
      <c r="O160" s="229"/>
      <c r="P160" s="230" t="str">
        <f>IF('For Requestors'!C155="","",((SUM('For Requestors'!E155:G155)/43560)*O160)*0.9)</f>
        <v/>
      </c>
      <c r="Q160" s="230" t="str">
        <f>IF('For Requestors'!C155="","",((SUM('For Requestors'!H155:I155)/43560)*O160)*0.5)</f>
        <v/>
      </c>
      <c r="R160" s="230" t="str">
        <f t="shared" si="10"/>
        <v/>
      </c>
      <c r="S160" s="230" t="str">
        <f t="shared" si="11"/>
        <v/>
      </c>
      <c r="T160" s="229"/>
      <c r="U160" s="229"/>
      <c r="V160" s="230" t="str">
        <f t="shared" si="12"/>
        <v/>
      </c>
      <c r="W160" s="178"/>
      <c r="X160" s="204"/>
      <c r="Y160" s="204"/>
      <c r="Z160" s="204"/>
      <c r="AA160" s="149"/>
      <c r="AB160" s="149"/>
    </row>
    <row r="161" spans="1:28" x14ac:dyDescent="0.25">
      <c r="A161" s="153" t="str">
        <f>IF('For Requestors'!A156 = "","",'For Requestors'!A156)</f>
        <v/>
      </c>
      <c r="B161" s="45" t="str">
        <f>IF('For Requestors'!B156="","",'For Requestors'!B156)</f>
        <v/>
      </c>
      <c r="C161" s="236" t="str">
        <f>IF('For Requestors'!C156="","",'For Requestors'!C156)</f>
        <v/>
      </c>
      <c r="D161" s="179"/>
      <c r="E161" s="148"/>
      <c r="F161" s="225" t="str">
        <f>IF('For Requestors'!L156="","",'For Requestors'!L156)</f>
        <v/>
      </c>
      <c r="G161" s="226" t="str">
        <f>IF('For Requestors'!M156="","",'For Requestors'!M156)</f>
        <v/>
      </c>
      <c r="H161" s="227" t="str">
        <f>IF('For Requestors'!N156="","",'For Requestors'!N156)</f>
        <v/>
      </c>
      <c r="I161" s="211" t="str">
        <f>IF('For Requestors'!K156=0,"",'For Requestors'!K156)</f>
        <v/>
      </c>
      <c r="J161" s="46" t="str">
        <f>IFERROR('For Requestors'!K156/43560,"")</f>
        <v/>
      </c>
      <c r="K161" s="228" t="str">
        <f t="shared" si="9"/>
        <v/>
      </c>
      <c r="L161" s="199" t="str">
        <f>IF('For Requestors'!D156/43560=0,"",'For Requestors'!D156/43560)</f>
        <v/>
      </c>
      <c r="M161" s="199" t="str">
        <f>IF(AND('For Requestors'!E156=0,'For Requestors'!G156=0,'For Requestors'!A156=""),"",SUM('For Requestors'!E156:'For Requestors'!G156)/43560)</f>
        <v/>
      </c>
      <c r="N161" s="199" t="str">
        <f>IF(AND('For Requestors'!H156=0,'For Requestors'!I156=0),"",SUM('For Requestors'!H156:'For Requestors'!I156)/43560)</f>
        <v/>
      </c>
      <c r="O161" s="229"/>
      <c r="P161" s="230" t="str">
        <f>IF('For Requestors'!C156="","",((SUM('For Requestors'!E156:G156)/43560)*O161)*0.9)</f>
        <v/>
      </c>
      <c r="Q161" s="230" t="str">
        <f>IF('For Requestors'!C156="","",((SUM('For Requestors'!H156:I156)/43560)*O161)*0.5)</f>
        <v/>
      </c>
      <c r="R161" s="230" t="str">
        <f t="shared" si="10"/>
        <v/>
      </c>
      <c r="S161" s="230" t="str">
        <f t="shared" si="11"/>
        <v/>
      </c>
      <c r="T161" s="229"/>
      <c r="U161" s="229"/>
      <c r="V161" s="230" t="str">
        <f t="shared" si="12"/>
        <v/>
      </c>
      <c r="W161" s="178"/>
      <c r="X161" s="204"/>
      <c r="Y161" s="204"/>
      <c r="Z161" s="204"/>
      <c r="AA161" s="149"/>
      <c r="AB161" s="149"/>
    </row>
    <row r="162" spans="1:28" x14ac:dyDescent="0.25">
      <c r="A162" s="153" t="str">
        <f>IF('For Requestors'!A157 = "","",'For Requestors'!A157)</f>
        <v/>
      </c>
      <c r="B162" s="45" t="str">
        <f>IF('For Requestors'!B157="","",'For Requestors'!B157)</f>
        <v/>
      </c>
      <c r="C162" s="236" t="str">
        <f>IF('For Requestors'!C157="","",'For Requestors'!C157)</f>
        <v/>
      </c>
      <c r="D162" s="179"/>
      <c r="E162" s="148"/>
      <c r="F162" s="225" t="str">
        <f>IF('For Requestors'!L157="","",'For Requestors'!L157)</f>
        <v/>
      </c>
      <c r="G162" s="226" t="str">
        <f>IF('For Requestors'!M157="","",'For Requestors'!M157)</f>
        <v/>
      </c>
      <c r="H162" s="227" t="str">
        <f>IF('For Requestors'!N157="","",'For Requestors'!N157)</f>
        <v/>
      </c>
      <c r="I162" s="211" t="str">
        <f>IF('For Requestors'!K157=0,"",'For Requestors'!K157)</f>
        <v/>
      </c>
      <c r="J162" s="46" t="str">
        <f>IFERROR('For Requestors'!K157/43560,"")</f>
        <v/>
      </c>
      <c r="K162" s="228" t="str">
        <f t="shared" si="9"/>
        <v/>
      </c>
      <c r="L162" s="199" t="str">
        <f>IF('For Requestors'!D157/43560=0,"",'For Requestors'!D157/43560)</f>
        <v/>
      </c>
      <c r="M162" s="199" t="str">
        <f>IF(AND('For Requestors'!E157=0,'For Requestors'!G157=0,'For Requestors'!A157=""),"",SUM('For Requestors'!E157:'For Requestors'!G157)/43560)</f>
        <v/>
      </c>
      <c r="N162" s="199" t="str">
        <f>IF(AND('For Requestors'!H157=0,'For Requestors'!I157=0),"",SUM('For Requestors'!H157:'For Requestors'!I157)/43560)</f>
        <v/>
      </c>
      <c r="O162" s="229"/>
      <c r="P162" s="230" t="str">
        <f>IF('For Requestors'!C157="","",((SUM('For Requestors'!E157:G157)/43560)*O162)*0.9)</f>
        <v/>
      </c>
      <c r="Q162" s="230" t="str">
        <f>IF('For Requestors'!C157="","",((SUM('For Requestors'!H157:I157)/43560)*O162)*0.5)</f>
        <v/>
      </c>
      <c r="R162" s="230" t="str">
        <f t="shared" si="10"/>
        <v/>
      </c>
      <c r="S162" s="230" t="str">
        <f t="shared" si="11"/>
        <v/>
      </c>
      <c r="T162" s="229"/>
      <c r="U162" s="229"/>
      <c r="V162" s="230" t="str">
        <f t="shared" si="12"/>
        <v/>
      </c>
      <c r="W162" s="178"/>
      <c r="X162" s="204"/>
      <c r="Y162" s="204"/>
      <c r="Z162" s="204"/>
      <c r="AA162" s="149"/>
      <c r="AB162" s="149"/>
    </row>
    <row r="163" spans="1:28" x14ac:dyDescent="0.25">
      <c r="A163" s="153" t="str">
        <f>IF('For Requestors'!A158 = "","",'For Requestors'!A158)</f>
        <v/>
      </c>
      <c r="B163" s="45" t="str">
        <f>IF('For Requestors'!B158="","",'For Requestors'!B158)</f>
        <v/>
      </c>
      <c r="C163" s="236" t="str">
        <f>IF('For Requestors'!C158="","",'For Requestors'!C158)</f>
        <v/>
      </c>
      <c r="D163" s="179"/>
      <c r="E163" s="148"/>
      <c r="F163" s="225" t="str">
        <f>IF('For Requestors'!L158="","",'For Requestors'!L158)</f>
        <v/>
      </c>
      <c r="G163" s="226" t="str">
        <f>IF('For Requestors'!M158="","",'For Requestors'!M158)</f>
        <v/>
      </c>
      <c r="H163" s="227" t="str">
        <f>IF('For Requestors'!N158="","",'For Requestors'!N158)</f>
        <v/>
      </c>
      <c r="I163" s="211" t="str">
        <f>IF('For Requestors'!K158=0,"",'For Requestors'!K158)</f>
        <v/>
      </c>
      <c r="J163" s="46" t="str">
        <f>IFERROR('For Requestors'!K158/43560,"")</f>
        <v/>
      </c>
      <c r="K163" s="228" t="str">
        <f t="shared" si="9"/>
        <v/>
      </c>
      <c r="L163" s="199" t="str">
        <f>IF('For Requestors'!D158/43560=0,"",'For Requestors'!D158/43560)</f>
        <v/>
      </c>
      <c r="M163" s="199" t="str">
        <f>IF(AND('For Requestors'!E158=0,'For Requestors'!G158=0,'For Requestors'!A158=""),"",SUM('For Requestors'!E158:'For Requestors'!G158)/43560)</f>
        <v/>
      </c>
      <c r="N163" s="199" t="str">
        <f>IF(AND('For Requestors'!H158=0,'For Requestors'!I158=0),"",SUM('For Requestors'!H158:'For Requestors'!I158)/43560)</f>
        <v/>
      </c>
      <c r="O163" s="229"/>
      <c r="P163" s="230" t="str">
        <f>IF('For Requestors'!C158="","",((SUM('For Requestors'!E158:G158)/43560)*O163)*0.9)</f>
        <v/>
      </c>
      <c r="Q163" s="230" t="str">
        <f>IF('For Requestors'!C158="","",((SUM('For Requestors'!H158:I158)/43560)*O163)*0.5)</f>
        <v/>
      </c>
      <c r="R163" s="230" t="str">
        <f t="shared" si="10"/>
        <v/>
      </c>
      <c r="S163" s="230" t="str">
        <f t="shared" si="11"/>
        <v/>
      </c>
      <c r="T163" s="229"/>
      <c r="U163" s="229"/>
      <c r="V163" s="230" t="str">
        <f t="shared" si="12"/>
        <v/>
      </c>
      <c r="W163" s="178"/>
      <c r="X163" s="204"/>
      <c r="Y163" s="204"/>
      <c r="Z163" s="204"/>
      <c r="AA163" s="149"/>
      <c r="AB163" s="149"/>
    </row>
    <row r="164" spans="1:28" x14ac:dyDescent="0.25">
      <c r="A164" s="153" t="str">
        <f>IF('For Requestors'!A159 = "","",'For Requestors'!A159)</f>
        <v/>
      </c>
      <c r="B164" s="45" t="str">
        <f>IF('For Requestors'!B159="","",'For Requestors'!B159)</f>
        <v/>
      </c>
      <c r="C164" s="236" t="str">
        <f>IF('For Requestors'!C159="","",'For Requestors'!C159)</f>
        <v/>
      </c>
      <c r="D164" s="179"/>
      <c r="E164" s="148"/>
      <c r="F164" s="225" t="str">
        <f>IF('For Requestors'!L159="","",'For Requestors'!L159)</f>
        <v/>
      </c>
      <c r="G164" s="226" t="str">
        <f>IF('For Requestors'!M159="","",'For Requestors'!M159)</f>
        <v/>
      </c>
      <c r="H164" s="227" t="str">
        <f>IF('For Requestors'!N159="","",'For Requestors'!N159)</f>
        <v/>
      </c>
      <c r="I164" s="211" t="str">
        <f>IF('For Requestors'!K159=0,"",'For Requestors'!K159)</f>
        <v/>
      </c>
      <c r="J164" s="46" t="str">
        <f>IFERROR('For Requestors'!K159/43560,"")</f>
        <v/>
      </c>
      <c r="K164" s="228" t="str">
        <f t="shared" si="9"/>
        <v/>
      </c>
      <c r="L164" s="199" t="str">
        <f>IF('For Requestors'!D159/43560=0,"",'For Requestors'!D159/43560)</f>
        <v/>
      </c>
      <c r="M164" s="199" t="str">
        <f>IF(AND('For Requestors'!E159=0,'For Requestors'!G159=0,'For Requestors'!A159=""),"",SUM('For Requestors'!E159:'For Requestors'!G159)/43560)</f>
        <v/>
      </c>
      <c r="N164" s="199" t="str">
        <f>IF(AND('For Requestors'!H159=0,'For Requestors'!I159=0),"",SUM('For Requestors'!H159:'For Requestors'!I159)/43560)</f>
        <v/>
      </c>
      <c r="O164" s="229"/>
      <c r="P164" s="230" t="str">
        <f>IF('For Requestors'!C159="","",((SUM('For Requestors'!E159:G159)/43560)*O164)*0.9)</f>
        <v/>
      </c>
      <c r="Q164" s="230" t="str">
        <f>IF('For Requestors'!C159="","",((SUM('For Requestors'!H159:I159)/43560)*O164)*0.5)</f>
        <v/>
      </c>
      <c r="R164" s="230" t="str">
        <f t="shared" si="10"/>
        <v/>
      </c>
      <c r="S164" s="230" t="str">
        <f t="shared" si="11"/>
        <v/>
      </c>
      <c r="T164" s="229"/>
      <c r="U164" s="229"/>
      <c r="V164" s="230" t="str">
        <f t="shared" si="12"/>
        <v/>
      </c>
      <c r="W164" s="178"/>
      <c r="X164" s="204"/>
      <c r="Y164" s="204"/>
      <c r="Z164" s="204"/>
      <c r="AA164" s="149"/>
      <c r="AB164" s="149"/>
    </row>
    <row r="165" spans="1:28" x14ac:dyDescent="0.25">
      <c r="A165" s="153" t="str">
        <f>IF('For Requestors'!A160 = "","",'For Requestors'!A160)</f>
        <v/>
      </c>
      <c r="B165" s="45" t="str">
        <f>IF('For Requestors'!B160="","",'For Requestors'!B160)</f>
        <v/>
      </c>
      <c r="C165" s="236" t="str">
        <f>IF('For Requestors'!C160="","",'For Requestors'!C160)</f>
        <v/>
      </c>
      <c r="D165" s="179"/>
      <c r="E165" s="148"/>
      <c r="F165" s="225" t="str">
        <f>IF('For Requestors'!L160="","",'For Requestors'!L160)</f>
        <v/>
      </c>
      <c r="G165" s="226" t="str">
        <f>IF('For Requestors'!M160="","",'For Requestors'!M160)</f>
        <v/>
      </c>
      <c r="H165" s="227" t="str">
        <f>IF('For Requestors'!N160="","",'For Requestors'!N160)</f>
        <v/>
      </c>
      <c r="I165" s="211" t="str">
        <f>IF('For Requestors'!K160=0,"",'For Requestors'!K160)</f>
        <v/>
      </c>
      <c r="J165" s="46" t="str">
        <f>IFERROR('For Requestors'!K160/43560,"")</f>
        <v/>
      </c>
      <c r="K165" s="228" t="str">
        <f t="shared" si="9"/>
        <v/>
      </c>
      <c r="L165" s="199" t="str">
        <f>IF('For Requestors'!D160/43560=0,"",'For Requestors'!D160/43560)</f>
        <v/>
      </c>
      <c r="M165" s="199" t="str">
        <f>IF(AND('For Requestors'!E160=0,'For Requestors'!G160=0,'For Requestors'!A160=""),"",SUM('For Requestors'!E160:'For Requestors'!G160)/43560)</f>
        <v/>
      </c>
      <c r="N165" s="199" t="str">
        <f>IF(AND('For Requestors'!H160=0,'For Requestors'!I160=0),"",SUM('For Requestors'!H160:'For Requestors'!I160)/43560)</f>
        <v/>
      </c>
      <c r="O165" s="229"/>
      <c r="P165" s="230" t="str">
        <f>IF('For Requestors'!C160="","",((SUM('For Requestors'!E160:G160)/43560)*O165)*0.9)</f>
        <v/>
      </c>
      <c r="Q165" s="230" t="str">
        <f>IF('For Requestors'!C160="","",((SUM('For Requestors'!H160:I160)/43560)*O165)*0.5)</f>
        <v/>
      </c>
      <c r="R165" s="230" t="str">
        <f t="shared" si="10"/>
        <v/>
      </c>
      <c r="S165" s="230" t="str">
        <f t="shared" si="11"/>
        <v/>
      </c>
      <c r="T165" s="229"/>
      <c r="U165" s="229"/>
      <c r="V165" s="230" t="str">
        <f t="shared" si="12"/>
        <v/>
      </c>
      <c r="W165" s="178"/>
      <c r="X165" s="204"/>
      <c r="Y165" s="204"/>
      <c r="Z165" s="204"/>
      <c r="AA165" s="149"/>
      <c r="AB165" s="149"/>
    </row>
    <row r="166" spans="1:28" x14ac:dyDescent="0.25">
      <c r="A166" s="153" t="str">
        <f>IF('For Requestors'!A161 = "","",'For Requestors'!A161)</f>
        <v/>
      </c>
      <c r="B166" s="45" t="str">
        <f>IF('For Requestors'!B161="","",'For Requestors'!B161)</f>
        <v/>
      </c>
      <c r="C166" s="236" t="str">
        <f>IF('For Requestors'!C161="","",'For Requestors'!C161)</f>
        <v/>
      </c>
      <c r="D166" s="179"/>
      <c r="E166" s="148"/>
      <c r="F166" s="225" t="str">
        <f>IF('For Requestors'!L161="","",'For Requestors'!L161)</f>
        <v/>
      </c>
      <c r="G166" s="226" t="str">
        <f>IF('For Requestors'!M161="","",'For Requestors'!M161)</f>
        <v/>
      </c>
      <c r="H166" s="227" t="str">
        <f>IF('For Requestors'!N161="","",'For Requestors'!N161)</f>
        <v/>
      </c>
      <c r="I166" s="211" t="str">
        <f>IF('For Requestors'!K161=0,"",'For Requestors'!K161)</f>
        <v/>
      </c>
      <c r="J166" s="46" t="str">
        <f>IFERROR('For Requestors'!K161/43560,"")</f>
        <v/>
      </c>
      <c r="K166" s="228" t="str">
        <f t="shared" si="9"/>
        <v/>
      </c>
      <c r="L166" s="199" t="str">
        <f>IF('For Requestors'!D161/43560=0,"",'For Requestors'!D161/43560)</f>
        <v/>
      </c>
      <c r="M166" s="199" t="str">
        <f>IF(AND('For Requestors'!E161=0,'For Requestors'!G161=0,'For Requestors'!A161=""),"",SUM('For Requestors'!E161:'For Requestors'!G161)/43560)</f>
        <v/>
      </c>
      <c r="N166" s="199" t="str">
        <f>IF(AND('For Requestors'!H161=0,'For Requestors'!I161=0),"",SUM('For Requestors'!H161:'For Requestors'!I161)/43560)</f>
        <v/>
      </c>
      <c r="O166" s="229"/>
      <c r="P166" s="230" t="str">
        <f>IF('For Requestors'!C161="","",((SUM('For Requestors'!E161:G161)/43560)*O166)*0.9)</f>
        <v/>
      </c>
      <c r="Q166" s="230" t="str">
        <f>IF('For Requestors'!C161="","",((SUM('For Requestors'!H161:I161)/43560)*O166)*0.5)</f>
        <v/>
      </c>
      <c r="R166" s="230" t="str">
        <f t="shared" si="10"/>
        <v/>
      </c>
      <c r="S166" s="230" t="str">
        <f t="shared" si="11"/>
        <v/>
      </c>
      <c r="T166" s="229"/>
      <c r="U166" s="229"/>
      <c r="V166" s="230" t="str">
        <f t="shared" si="12"/>
        <v/>
      </c>
      <c r="W166" s="178"/>
      <c r="X166" s="204"/>
      <c r="Y166" s="204"/>
      <c r="Z166" s="204"/>
      <c r="AA166" s="149"/>
      <c r="AB166" s="149"/>
    </row>
    <row r="167" spans="1:28" x14ac:dyDescent="0.25">
      <c r="A167" s="153" t="str">
        <f>IF('For Requestors'!A162 = "","",'For Requestors'!A162)</f>
        <v/>
      </c>
      <c r="B167" s="45" t="str">
        <f>IF('For Requestors'!B162="","",'For Requestors'!B162)</f>
        <v/>
      </c>
      <c r="C167" s="236" t="str">
        <f>IF('For Requestors'!C162="","",'For Requestors'!C162)</f>
        <v/>
      </c>
      <c r="D167" s="179"/>
      <c r="E167" s="148"/>
      <c r="F167" s="225" t="str">
        <f>IF('For Requestors'!L162="","",'For Requestors'!L162)</f>
        <v/>
      </c>
      <c r="G167" s="226" t="str">
        <f>IF('For Requestors'!M162="","",'For Requestors'!M162)</f>
        <v/>
      </c>
      <c r="H167" s="227" t="str">
        <f>IF('For Requestors'!N162="","",'For Requestors'!N162)</f>
        <v/>
      </c>
      <c r="I167" s="211" t="str">
        <f>IF('For Requestors'!K162=0,"",'For Requestors'!K162)</f>
        <v/>
      </c>
      <c r="J167" s="46" t="str">
        <f>IFERROR('For Requestors'!K162/43560,"")</f>
        <v/>
      </c>
      <c r="K167" s="228" t="str">
        <f t="shared" si="9"/>
        <v/>
      </c>
      <c r="L167" s="199" t="str">
        <f>IF('For Requestors'!D162/43560=0,"",'For Requestors'!D162/43560)</f>
        <v/>
      </c>
      <c r="M167" s="199" t="str">
        <f>IF(AND('For Requestors'!E162=0,'For Requestors'!G162=0,'For Requestors'!A162=""),"",SUM('For Requestors'!E162:'For Requestors'!G162)/43560)</f>
        <v/>
      </c>
      <c r="N167" s="199" t="str">
        <f>IF(AND('For Requestors'!H162=0,'For Requestors'!I162=0),"",SUM('For Requestors'!H162:'For Requestors'!I162)/43560)</f>
        <v/>
      </c>
      <c r="O167" s="229"/>
      <c r="P167" s="230" t="str">
        <f>IF('For Requestors'!C162="","",((SUM('For Requestors'!E162:G162)/43560)*O167)*0.9)</f>
        <v/>
      </c>
      <c r="Q167" s="230" t="str">
        <f>IF('For Requestors'!C162="","",((SUM('For Requestors'!H162:I162)/43560)*O167)*0.5)</f>
        <v/>
      </c>
      <c r="R167" s="230" t="str">
        <f t="shared" si="10"/>
        <v/>
      </c>
      <c r="S167" s="230" t="str">
        <f t="shared" si="11"/>
        <v/>
      </c>
      <c r="T167" s="229"/>
      <c r="U167" s="229"/>
      <c r="V167" s="230" t="str">
        <f t="shared" si="12"/>
        <v/>
      </c>
      <c r="W167" s="178"/>
      <c r="X167" s="204"/>
      <c r="Y167" s="204"/>
      <c r="Z167" s="204"/>
      <c r="AA167" s="149"/>
      <c r="AB167" s="149"/>
    </row>
    <row r="168" spans="1:28" x14ac:dyDescent="0.25">
      <c r="A168" s="153" t="str">
        <f>IF('For Requestors'!A163 = "","",'For Requestors'!A163)</f>
        <v/>
      </c>
      <c r="B168" s="45" t="str">
        <f>IF('For Requestors'!B163="","",'For Requestors'!B163)</f>
        <v/>
      </c>
      <c r="C168" s="236" t="str">
        <f>IF('For Requestors'!C163="","",'For Requestors'!C163)</f>
        <v/>
      </c>
      <c r="D168" s="179"/>
      <c r="E168" s="148"/>
      <c r="F168" s="225" t="str">
        <f>IF('For Requestors'!L163="","",'For Requestors'!L163)</f>
        <v/>
      </c>
      <c r="G168" s="226" t="str">
        <f>IF('For Requestors'!M163="","",'For Requestors'!M163)</f>
        <v/>
      </c>
      <c r="H168" s="227" t="str">
        <f>IF('For Requestors'!N163="","",'For Requestors'!N163)</f>
        <v/>
      </c>
      <c r="I168" s="211" t="str">
        <f>IF('For Requestors'!K163=0,"",'For Requestors'!K163)</f>
        <v/>
      </c>
      <c r="J168" s="46" t="str">
        <f>IFERROR('For Requestors'!K163/43560,"")</f>
        <v/>
      </c>
      <c r="K168" s="228" t="str">
        <f t="shared" si="9"/>
        <v/>
      </c>
      <c r="L168" s="199" t="str">
        <f>IF('For Requestors'!D163/43560=0,"",'For Requestors'!D163/43560)</f>
        <v/>
      </c>
      <c r="M168" s="199" t="str">
        <f>IF(AND('For Requestors'!E163=0,'For Requestors'!G163=0,'For Requestors'!A163=""),"",SUM('For Requestors'!E163:'For Requestors'!G163)/43560)</f>
        <v/>
      </c>
      <c r="N168" s="199" t="str">
        <f>IF(AND('For Requestors'!H163=0,'For Requestors'!I163=0),"",SUM('For Requestors'!H163:'For Requestors'!I163)/43560)</f>
        <v/>
      </c>
      <c r="O168" s="229"/>
      <c r="P168" s="230" t="str">
        <f>IF('For Requestors'!C163="","",((SUM('For Requestors'!E163:G163)/43560)*O168)*0.9)</f>
        <v/>
      </c>
      <c r="Q168" s="230" t="str">
        <f>IF('For Requestors'!C163="","",((SUM('For Requestors'!H163:I163)/43560)*O168)*0.5)</f>
        <v/>
      </c>
      <c r="R168" s="230" t="str">
        <f t="shared" si="10"/>
        <v/>
      </c>
      <c r="S168" s="230" t="str">
        <f t="shared" si="11"/>
        <v/>
      </c>
      <c r="T168" s="229"/>
      <c r="U168" s="229"/>
      <c r="V168" s="230" t="str">
        <f t="shared" si="12"/>
        <v/>
      </c>
      <c r="W168" s="178"/>
      <c r="X168" s="204"/>
      <c r="Y168" s="204"/>
      <c r="Z168" s="204"/>
      <c r="AA168" s="149"/>
      <c r="AB168" s="149"/>
    </row>
    <row r="169" spans="1:28" x14ac:dyDescent="0.25">
      <c r="A169" s="153" t="str">
        <f>IF('For Requestors'!A164 = "","",'For Requestors'!A164)</f>
        <v/>
      </c>
      <c r="B169" s="45" t="str">
        <f>IF('For Requestors'!B164="","",'For Requestors'!B164)</f>
        <v/>
      </c>
      <c r="C169" s="236" t="str">
        <f>IF('For Requestors'!C164="","",'For Requestors'!C164)</f>
        <v/>
      </c>
      <c r="D169" s="179"/>
      <c r="E169" s="148"/>
      <c r="F169" s="225" t="str">
        <f>IF('For Requestors'!L164="","",'For Requestors'!L164)</f>
        <v/>
      </c>
      <c r="G169" s="226" t="str">
        <f>IF('For Requestors'!M164="","",'For Requestors'!M164)</f>
        <v/>
      </c>
      <c r="H169" s="227" t="str">
        <f>IF('For Requestors'!N164="","",'For Requestors'!N164)</f>
        <v/>
      </c>
      <c r="I169" s="211" t="str">
        <f>IF('For Requestors'!K164=0,"",'For Requestors'!K164)</f>
        <v/>
      </c>
      <c r="J169" s="46" t="str">
        <f>IFERROR('For Requestors'!K164/43560,"")</f>
        <v/>
      </c>
      <c r="K169" s="228" t="str">
        <f t="shared" si="9"/>
        <v/>
      </c>
      <c r="L169" s="199" t="str">
        <f>IF('For Requestors'!D164/43560=0,"",'For Requestors'!D164/43560)</f>
        <v/>
      </c>
      <c r="M169" s="199" t="str">
        <f>IF(AND('For Requestors'!E164=0,'For Requestors'!G164=0,'For Requestors'!A164=""),"",SUM('For Requestors'!E164:'For Requestors'!G164)/43560)</f>
        <v/>
      </c>
      <c r="N169" s="199" t="str">
        <f>IF(AND('For Requestors'!H164=0,'For Requestors'!I164=0),"",SUM('For Requestors'!H164:'For Requestors'!I164)/43560)</f>
        <v/>
      </c>
      <c r="O169" s="229"/>
      <c r="P169" s="230" t="str">
        <f>IF('For Requestors'!C164="","",((SUM('For Requestors'!E164:G164)/43560)*O169)*0.9)</f>
        <v/>
      </c>
      <c r="Q169" s="230" t="str">
        <f>IF('For Requestors'!C164="","",((SUM('For Requestors'!H164:I164)/43560)*O169)*0.5)</f>
        <v/>
      </c>
      <c r="R169" s="230" t="str">
        <f t="shared" si="10"/>
        <v/>
      </c>
      <c r="S169" s="230" t="str">
        <f t="shared" si="11"/>
        <v/>
      </c>
      <c r="T169" s="229"/>
      <c r="U169" s="229"/>
      <c r="V169" s="230" t="str">
        <f t="shared" si="12"/>
        <v/>
      </c>
      <c r="W169" s="178"/>
      <c r="X169" s="204"/>
      <c r="Y169" s="204"/>
      <c r="Z169" s="204"/>
      <c r="AA169" s="149"/>
      <c r="AB169" s="149"/>
    </row>
    <row r="170" spans="1:28" x14ac:dyDescent="0.25">
      <c r="A170" s="153" t="str">
        <f>IF('For Requestors'!A165 = "","",'For Requestors'!A165)</f>
        <v/>
      </c>
      <c r="B170" s="45" t="str">
        <f>IF('For Requestors'!B165="","",'For Requestors'!B165)</f>
        <v/>
      </c>
      <c r="C170" s="236" t="str">
        <f>IF('For Requestors'!C165="","",'For Requestors'!C165)</f>
        <v/>
      </c>
      <c r="D170" s="179"/>
      <c r="E170" s="148"/>
      <c r="F170" s="225" t="str">
        <f>IF('For Requestors'!L165="","",'For Requestors'!L165)</f>
        <v/>
      </c>
      <c r="G170" s="226" t="str">
        <f>IF('For Requestors'!M165="","",'For Requestors'!M165)</f>
        <v/>
      </c>
      <c r="H170" s="227" t="str">
        <f>IF('For Requestors'!N165="","",'For Requestors'!N165)</f>
        <v/>
      </c>
      <c r="I170" s="211" t="str">
        <f>IF('For Requestors'!K165=0,"",'For Requestors'!K165)</f>
        <v/>
      </c>
      <c r="J170" s="46" t="str">
        <f>IFERROR('For Requestors'!K165/43560,"")</f>
        <v/>
      </c>
      <c r="K170" s="228" t="str">
        <f t="shared" si="9"/>
        <v/>
      </c>
      <c r="L170" s="199" t="str">
        <f>IF('For Requestors'!D165/43560=0,"",'For Requestors'!D165/43560)</f>
        <v/>
      </c>
      <c r="M170" s="199" t="str">
        <f>IF(AND('For Requestors'!E165=0,'For Requestors'!G165=0,'For Requestors'!A165=""),"",SUM('For Requestors'!E165:'For Requestors'!G165)/43560)</f>
        <v/>
      </c>
      <c r="N170" s="199" t="str">
        <f>IF(AND('For Requestors'!H165=0,'For Requestors'!I165=0),"",SUM('For Requestors'!H165:'For Requestors'!I165)/43560)</f>
        <v/>
      </c>
      <c r="O170" s="229"/>
      <c r="P170" s="230" t="str">
        <f>IF('For Requestors'!C165="","",((SUM('For Requestors'!E165:G165)/43560)*O170)*0.9)</f>
        <v/>
      </c>
      <c r="Q170" s="230" t="str">
        <f>IF('For Requestors'!C165="","",((SUM('For Requestors'!H165:I165)/43560)*O170)*0.5)</f>
        <v/>
      </c>
      <c r="R170" s="230" t="str">
        <f t="shared" si="10"/>
        <v/>
      </c>
      <c r="S170" s="230" t="str">
        <f t="shared" si="11"/>
        <v/>
      </c>
      <c r="T170" s="229"/>
      <c r="U170" s="229"/>
      <c r="V170" s="230" t="str">
        <f t="shared" si="12"/>
        <v/>
      </c>
      <c r="W170" s="178"/>
      <c r="X170" s="204"/>
      <c r="Y170" s="204"/>
      <c r="Z170" s="204"/>
      <c r="AA170" s="149"/>
      <c r="AB170" s="149"/>
    </row>
    <row r="171" spans="1:28" x14ac:dyDescent="0.25">
      <c r="A171" s="153" t="str">
        <f>IF('For Requestors'!A166 = "","",'For Requestors'!A166)</f>
        <v/>
      </c>
      <c r="B171" s="45" t="str">
        <f>IF('For Requestors'!B166="","",'For Requestors'!B166)</f>
        <v/>
      </c>
      <c r="C171" s="236" t="str">
        <f>IF('For Requestors'!C166="","",'For Requestors'!C166)</f>
        <v/>
      </c>
      <c r="D171" s="179"/>
      <c r="E171" s="148"/>
      <c r="F171" s="225" t="str">
        <f>IF('For Requestors'!L166="","",'For Requestors'!L166)</f>
        <v/>
      </c>
      <c r="G171" s="226" t="str">
        <f>IF('For Requestors'!M166="","",'For Requestors'!M166)</f>
        <v/>
      </c>
      <c r="H171" s="227" t="str">
        <f>IF('For Requestors'!N166="","",'For Requestors'!N166)</f>
        <v/>
      </c>
      <c r="I171" s="211" t="str">
        <f>IF('For Requestors'!K166=0,"",'For Requestors'!K166)</f>
        <v/>
      </c>
      <c r="J171" s="46" t="str">
        <f>IFERROR('For Requestors'!K166/43560,"")</f>
        <v/>
      </c>
      <c r="K171" s="228" t="str">
        <f t="shared" si="9"/>
        <v/>
      </c>
      <c r="L171" s="199" t="str">
        <f>IF('For Requestors'!D166/43560=0,"",'For Requestors'!D166/43560)</f>
        <v/>
      </c>
      <c r="M171" s="199" t="str">
        <f>IF(AND('For Requestors'!E166=0,'For Requestors'!G166=0,'For Requestors'!A166=""),"",SUM('For Requestors'!E166:'For Requestors'!G166)/43560)</f>
        <v/>
      </c>
      <c r="N171" s="199" t="str">
        <f>IF(AND('For Requestors'!H166=0,'For Requestors'!I166=0),"",SUM('For Requestors'!H166:'For Requestors'!I166)/43560)</f>
        <v/>
      </c>
      <c r="O171" s="229"/>
      <c r="P171" s="230" t="str">
        <f>IF('For Requestors'!C166="","",((SUM('For Requestors'!E166:G166)/43560)*O171)*0.9)</f>
        <v/>
      </c>
      <c r="Q171" s="230" t="str">
        <f>IF('For Requestors'!C166="","",((SUM('For Requestors'!H166:I166)/43560)*O171)*0.5)</f>
        <v/>
      </c>
      <c r="R171" s="230" t="str">
        <f t="shared" si="10"/>
        <v/>
      </c>
      <c r="S171" s="230" t="str">
        <f t="shared" si="11"/>
        <v/>
      </c>
      <c r="T171" s="229"/>
      <c r="U171" s="229"/>
      <c r="V171" s="230" t="str">
        <f t="shared" si="12"/>
        <v/>
      </c>
      <c r="W171" s="178"/>
      <c r="X171" s="204"/>
      <c r="Y171" s="204"/>
      <c r="Z171" s="204"/>
      <c r="AA171" s="149"/>
      <c r="AB171" s="149"/>
    </row>
    <row r="172" spans="1:28" x14ac:dyDescent="0.25">
      <c r="A172" s="153" t="str">
        <f>IF('For Requestors'!A167 = "","",'For Requestors'!A167)</f>
        <v/>
      </c>
      <c r="B172" s="45" t="str">
        <f>IF('For Requestors'!B167="","",'For Requestors'!B167)</f>
        <v/>
      </c>
      <c r="C172" s="236" t="str">
        <f>IF('For Requestors'!C167="","",'For Requestors'!C167)</f>
        <v/>
      </c>
      <c r="D172" s="179"/>
      <c r="E172" s="148"/>
      <c r="F172" s="225" t="str">
        <f>IF('For Requestors'!L167="","",'For Requestors'!L167)</f>
        <v/>
      </c>
      <c r="G172" s="226" t="str">
        <f>IF('For Requestors'!M167="","",'For Requestors'!M167)</f>
        <v/>
      </c>
      <c r="H172" s="227" t="str">
        <f>IF('For Requestors'!N167="","",'For Requestors'!N167)</f>
        <v/>
      </c>
      <c r="I172" s="211" t="str">
        <f>IF('For Requestors'!K167=0,"",'For Requestors'!K167)</f>
        <v/>
      </c>
      <c r="J172" s="46" t="str">
        <f>IFERROR('For Requestors'!K167/43560,"")</f>
        <v/>
      </c>
      <c r="K172" s="228" t="str">
        <f t="shared" si="9"/>
        <v/>
      </c>
      <c r="L172" s="199" t="str">
        <f>IF('For Requestors'!D167/43560=0,"",'For Requestors'!D167/43560)</f>
        <v/>
      </c>
      <c r="M172" s="199" t="str">
        <f>IF(AND('For Requestors'!E167=0,'For Requestors'!G167=0,'For Requestors'!A167=""),"",SUM('For Requestors'!E167:'For Requestors'!G167)/43560)</f>
        <v/>
      </c>
      <c r="N172" s="199" t="str">
        <f>IF(AND('For Requestors'!H167=0,'For Requestors'!I167=0),"",SUM('For Requestors'!H167:'For Requestors'!I167)/43560)</f>
        <v/>
      </c>
      <c r="O172" s="229"/>
      <c r="P172" s="230" t="str">
        <f>IF('For Requestors'!C167="","",((SUM('For Requestors'!E167:G167)/43560)*O172)*0.9)</f>
        <v/>
      </c>
      <c r="Q172" s="230" t="str">
        <f>IF('For Requestors'!C167="","",((SUM('For Requestors'!H167:I167)/43560)*O172)*0.5)</f>
        <v/>
      </c>
      <c r="R172" s="230" t="str">
        <f t="shared" si="10"/>
        <v/>
      </c>
      <c r="S172" s="230" t="str">
        <f t="shared" si="11"/>
        <v/>
      </c>
      <c r="T172" s="229"/>
      <c r="U172" s="229"/>
      <c r="V172" s="230" t="str">
        <f t="shared" si="12"/>
        <v/>
      </c>
      <c r="W172" s="178"/>
      <c r="X172" s="204"/>
      <c r="Y172" s="204"/>
      <c r="Z172" s="204"/>
      <c r="AA172" s="149"/>
      <c r="AB172" s="149"/>
    </row>
    <row r="173" spans="1:28" x14ac:dyDescent="0.25">
      <c r="A173" s="153" t="str">
        <f>IF('For Requestors'!A168 = "","",'For Requestors'!A168)</f>
        <v/>
      </c>
      <c r="B173" s="45" t="str">
        <f>IF('For Requestors'!B168="","",'For Requestors'!B168)</f>
        <v/>
      </c>
      <c r="C173" s="236" t="str">
        <f>IF('For Requestors'!C168="","",'For Requestors'!C168)</f>
        <v/>
      </c>
      <c r="D173" s="179"/>
      <c r="E173" s="148"/>
      <c r="F173" s="225" t="str">
        <f>IF('For Requestors'!L168="","",'For Requestors'!L168)</f>
        <v/>
      </c>
      <c r="G173" s="226" t="str">
        <f>IF('For Requestors'!M168="","",'For Requestors'!M168)</f>
        <v/>
      </c>
      <c r="H173" s="227" t="str">
        <f>IF('For Requestors'!N168="","",'For Requestors'!N168)</f>
        <v/>
      </c>
      <c r="I173" s="211" t="str">
        <f>IF('For Requestors'!K168=0,"",'For Requestors'!K168)</f>
        <v/>
      </c>
      <c r="J173" s="46" t="str">
        <f>IFERROR('For Requestors'!K168/43560,"")</f>
        <v/>
      </c>
      <c r="K173" s="228" t="str">
        <f t="shared" si="9"/>
        <v/>
      </c>
      <c r="L173" s="199" t="str">
        <f>IF('For Requestors'!D168/43560=0,"",'For Requestors'!D168/43560)</f>
        <v/>
      </c>
      <c r="M173" s="199" t="str">
        <f>IF(AND('For Requestors'!E168=0,'For Requestors'!G168=0,'For Requestors'!A168=""),"",SUM('For Requestors'!E168:'For Requestors'!G168)/43560)</f>
        <v/>
      </c>
      <c r="N173" s="199" t="str">
        <f>IF(AND('For Requestors'!H168=0,'For Requestors'!I168=0),"",SUM('For Requestors'!H168:'For Requestors'!I168)/43560)</f>
        <v/>
      </c>
      <c r="O173" s="229"/>
      <c r="P173" s="230" t="str">
        <f>IF('For Requestors'!C168="","",((SUM('For Requestors'!E168:G168)/43560)*O173)*0.9)</f>
        <v/>
      </c>
      <c r="Q173" s="230" t="str">
        <f>IF('For Requestors'!C168="","",((SUM('For Requestors'!H168:I168)/43560)*O173)*0.5)</f>
        <v/>
      </c>
      <c r="R173" s="230" t="str">
        <f t="shared" si="10"/>
        <v/>
      </c>
      <c r="S173" s="230" t="str">
        <f t="shared" si="11"/>
        <v/>
      </c>
      <c r="T173" s="229"/>
      <c r="U173" s="229"/>
      <c r="V173" s="230" t="str">
        <f t="shared" si="12"/>
        <v/>
      </c>
      <c r="W173" s="178"/>
      <c r="X173" s="204"/>
      <c r="Y173" s="204"/>
      <c r="Z173" s="204"/>
      <c r="AA173" s="149"/>
      <c r="AB173" s="149"/>
    </row>
    <row r="174" spans="1:28" x14ac:dyDescent="0.25">
      <c r="A174" s="153" t="str">
        <f>IF('For Requestors'!A169 = "","",'For Requestors'!A169)</f>
        <v/>
      </c>
      <c r="B174" s="45" t="str">
        <f>IF('For Requestors'!B169="","",'For Requestors'!B169)</f>
        <v/>
      </c>
      <c r="C174" s="236" t="str">
        <f>IF('For Requestors'!C169="","",'For Requestors'!C169)</f>
        <v/>
      </c>
      <c r="D174" s="179"/>
      <c r="E174" s="148"/>
      <c r="F174" s="225" t="str">
        <f>IF('For Requestors'!L169="","",'For Requestors'!L169)</f>
        <v/>
      </c>
      <c r="G174" s="226" t="str">
        <f>IF('For Requestors'!M169="","",'For Requestors'!M169)</f>
        <v/>
      </c>
      <c r="H174" s="227" t="str">
        <f>IF('For Requestors'!N169="","",'For Requestors'!N169)</f>
        <v/>
      </c>
      <c r="I174" s="211" t="str">
        <f>IF('For Requestors'!K169=0,"",'For Requestors'!K169)</f>
        <v/>
      </c>
      <c r="J174" s="46" t="str">
        <f>IFERROR('For Requestors'!K169/43560,"")</f>
        <v/>
      </c>
      <c r="K174" s="228" t="str">
        <f t="shared" si="9"/>
        <v/>
      </c>
      <c r="L174" s="199" t="str">
        <f>IF('For Requestors'!D169/43560=0,"",'For Requestors'!D169/43560)</f>
        <v/>
      </c>
      <c r="M174" s="199" t="str">
        <f>IF(AND('For Requestors'!E169=0,'For Requestors'!G169=0,'For Requestors'!A169=""),"",SUM('For Requestors'!E169:'For Requestors'!G169)/43560)</f>
        <v/>
      </c>
      <c r="N174" s="199" t="str">
        <f>IF(AND('For Requestors'!H169=0,'For Requestors'!I169=0),"",SUM('For Requestors'!H169:'For Requestors'!I169)/43560)</f>
        <v/>
      </c>
      <c r="O174" s="229"/>
      <c r="P174" s="230" t="str">
        <f>IF('For Requestors'!C169="","",((SUM('For Requestors'!E169:G169)/43560)*O174)*0.9)</f>
        <v/>
      </c>
      <c r="Q174" s="230" t="str">
        <f>IF('For Requestors'!C169="","",((SUM('For Requestors'!H169:I169)/43560)*O174)*0.5)</f>
        <v/>
      </c>
      <c r="R174" s="230" t="str">
        <f t="shared" si="10"/>
        <v/>
      </c>
      <c r="S174" s="230" t="str">
        <f t="shared" si="11"/>
        <v/>
      </c>
      <c r="T174" s="229"/>
      <c r="U174" s="229"/>
      <c r="V174" s="230" t="str">
        <f t="shared" si="12"/>
        <v/>
      </c>
      <c r="W174" s="178"/>
      <c r="X174" s="204"/>
      <c r="Y174" s="204"/>
      <c r="Z174" s="204"/>
      <c r="AA174" s="149"/>
      <c r="AB174" s="149"/>
    </row>
    <row r="175" spans="1:28" x14ac:dyDescent="0.25">
      <c r="A175" s="153" t="str">
        <f>IF('For Requestors'!A170 = "","",'For Requestors'!A170)</f>
        <v/>
      </c>
      <c r="B175" s="45" t="str">
        <f>IF('For Requestors'!B170="","",'For Requestors'!B170)</f>
        <v/>
      </c>
      <c r="C175" s="236" t="str">
        <f>IF('For Requestors'!C170="","",'For Requestors'!C170)</f>
        <v/>
      </c>
      <c r="D175" s="179"/>
      <c r="E175" s="148"/>
      <c r="F175" s="225" t="str">
        <f>IF('For Requestors'!L170="","",'For Requestors'!L170)</f>
        <v/>
      </c>
      <c r="G175" s="226" t="str">
        <f>IF('For Requestors'!M170="","",'For Requestors'!M170)</f>
        <v/>
      </c>
      <c r="H175" s="227" t="str">
        <f>IF('For Requestors'!N170="","",'For Requestors'!N170)</f>
        <v/>
      </c>
      <c r="I175" s="211" t="str">
        <f>IF('For Requestors'!K170=0,"",'For Requestors'!K170)</f>
        <v/>
      </c>
      <c r="J175" s="46" t="str">
        <f>IFERROR('For Requestors'!K170/43560,"")</f>
        <v/>
      </c>
      <c r="K175" s="228" t="str">
        <f t="shared" si="9"/>
        <v/>
      </c>
      <c r="L175" s="199" t="str">
        <f>IF('For Requestors'!D170/43560=0,"",'For Requestors'!D170/43560)</f>
        <v/>
      </c>
      <c r="M175" s="199" t="str">
        <f>IF(AND('For Requestors'!E170=0,'For Requestors'!G170=0,'For Requestors'!A170=""),"",SUM('For Requestors'!E170:'For Requestors'!G170)/43560)</f>
        <v/>
      </c>
      <c r="N175" s="199" t="str">
        <f>IF(AND('For Requestors'!H170=0,'For Requestors'!I170=0),"",SUM('For Requestors'!H170:'For Requestors'!I170)/43560)</f>
        <v/>
      </c>
      <c r="O175" s="229"/>
      <c r="P175" s="230" t="str">
        <f>IF('For Requestors'!C170="","",((SUM('For Requestors'!E170:G170)/43560)*O175)*0.9)</f>
        <v/>
      </c>
      <c r="Q175" s="230" t="str">
        <f>IF('For Requestors'!C170="","",((SUM('For Requestors'!H170:I170)/43560)*O175)*0.5)</f>
        <v/>
      </c>
      <c r="R175" s="230" t="str">
        <f t="shared" si="10"/>
        <v/>
      </c>
      <c r="S175" s="230" t="str">
        <f t="shared" si="11"/>
        <v/>
      </c>
      <c r="T175" s="229"/>
      <c r="U175" s="229"/>
      <c r="V175" s="230" t="str">
        <f t="shared" si="12"/>
        <v/>
      </c>
      <c r="W175" s="178"/>
      <c r="X175" s="204"/>
      <c r="Y175" s="204"/>
      <c r="Z175" s="204"/>
      <c r="AA175" s="149"/>
      <c r="AB175" s="149"/>
    </row>
    <row r="176" spans="1:28" x14ac:dyDescent="0.25">
      <c r="A176" s="153" t="str">
        <f>IF('For Requestors'!A171 = "","",'For Requestors'!A171)</f>
        <v/>
      </c>
      <c r="B176" s="45" t="str">
        <f>IF('For Requestors'!B171="","",'For Requestors'!B171)</f>
        <v/>
      </c>
      <c r="C176" s="236" t="str">
        <f>IF('For Requestors'!C171="","",'For Requestors'!C171)</f>
        <v/>
      </c>
      <c r="D176" s="179"/>
      <c r="E176" s="148"/>
      <c r="F176" s="225" t="str">
        <f>IF('For Requestors'!L171="","",'For Requestors'!L171)</f>
        <v/>
      </c>
      <c r="G176" s="226" t="str">
        <f>IF('For Requestors'!M171="","",'For Requestors'!M171)</f>
        <v/>
      </c>
      <c r="H176" s="227" t="str">
        <f>IF('For Requestors'!N171="","",'For Requestors'!N171)</f>
        <v/>
      </c>
      <c r="I176" s="211" t="str">
        <f>IF('For Requestors'!K171=0,"",'For Requestors'!K171)</f>
        <v/>
      </c>
      <c r="J176" s="46" t="str">
        <f>IFERROR('For Requestors'!K171/43560,"")</f>
        <v/>
      </c>
      <c r="K176" s="228" t="str">
        <f t="shared" si="9"/>
        <v/>
      </c>
      <c r="L176" s="199" t="str">
        <f>IF('For Requestors'!D171/43560=0,"",'For Requestors'!D171/43560)</f>
        <v/>
      </c>
      <c r="M176" s="199" t="str">
        <f>IF(AND('For Requestors'!E171=0,'For Requestors'!G171=0,'For Requestors'!A171=""),"",SUM('For Requestors'!E171:'For Requestors'!G171)/43560)</f>
        <v/>
      </c>
      <c r="N176" s="199" t="str">
        <f>IF(AND('For Requestors'!H171=0,'For Requestors'!I171=0),"",SUM('For Requestors'!H171:'For Requestors'!I171)/43560)</f>
        <v/>
      </c>
      <c r="O176" s="229"/>
      <c r="P176" s="230" t="str">
        <f>IF('For Requestors'!C171="","",((SUM('For Requestors'!E171:G171)/43560)*O176)*0.9)</f>
        <v/>
      </c>
      <c r="Q176" s="230" t="str">
        <f>IF('For Requestors'!C171="","",((SUM('For Requestors'!H171:I171)/43560)*O176)*0.5)</f>
        <v/>
      </c>
      <c r="R176" s="230" t="str">
        <f t="shared" si="10"/>
        <v/>
      </c>
      <c r="S176" s="230" t="str">
        <f t="shared" si="11"/>
        <v/>
      </c>
      <c r="T176" s="229"/>
      <c r="U176" s="229"/>
      <c r="V176" s="230" t="str">
        <f t="shared" si="12"/>
        <v/>
      </c>
      <c r="W176" s="178"/>
      <c r="X176" s="204"/>
      <c r="Y176" s="204"/>
      <c r="Z176" s="204"/>
      <c r="AA176" s="149"/>
      <c r="AB176" s="149"/>
    </row>
    <row r="177" spans="1:28" x14ac:dyDescent="0.25">
      <c r="A177" s="153" t="str">
        <f>IF('For Requestors'!A172 = "","",'For Requestors'!A172)</f>
        <v/>
      </c>
      <c r="B177" s="45" t="str">
        <f>IF('For Requestors'!B172="","",'For Requestors'!B172)</f>
        <v/>
      </c>
      <c r="C177" s="236" t="str">
        <f>IF('For Requestors'!C172="","",'For Requestors'!C172)</f>
        <v/>
      </c>
      <c r="D177" s="179"/>
      <c r="E177" s="148"/>
      <c r="F177" s="225" t="str">
        <f>IF('For Requestors'!L172="","",'For Requestors'!L172)</f>
        <v/>
      </c>
      <c r="G177" s="226" t="str">
        <f>IF('For Requestors'!M172="","",'For Requestors'!M172)</f>
        <v/>
      </c>
      <c r="H177" s="227" t="str">
        <f>IF('For Requestors'!N172="","",'For Requestors'!N172)</f>
        <v/>
      </c>
      <c r="I177" s="211" t="str">
        <f>IF('For Requestors'!K172=0,"",'For Requestors'!K172)</f>
        <v/>
      </c>
      <c r="J177" s="46" t="str">
        <f>IFERROR('For Requestors'!K172/43560,"")</f>
        <v/>
      </c>
      <c r="K177" s="228" t="str">
        <f t="shared" si="9"/>
        <v/>
      </c>
      <c r="L177" s="199" t="str">
        <f>IF('For Requestors'!D172/43560=0,"",'For Requestors'!D172/43560)</f>
        <v/>
      </c>
      <c r="M177" s="199" t="str">
        <f>IF(AND('For Requestors'!E172=0,'For Requestors'!G172=0,'For Requestors'!A172=""),"",SUM('For Requestors'!E172:'For Requestors'!G172)/43560)</f>
        <v/>
      </c>
      <c r="N177" s="199" t="str">
        <f>IF(AND('For Requestors'!H172=0,'For Requestors'!I172=0),"",SUM('For Requestors'!H172:'For Requestors'!I172)/43560)</f>
        <v/>
      </c>
      <c r="O177" s="229"/>
      <c r="P177" s="230" t="str">
        <f>IF('For Requestors'!C172="","",((SUM('For Requestors'!E172:G172)/43560)*O177)*0.9)</f>
        <v/>
      </c>
      <c r="Q177" s="230" t="str">
        <f>IF('For Requestors'!C172="","",((SUM('For Requestors'!H172:I172)/43560)*O177)*0.5)</f>
        <v/>
      </c>
      <c r="R177" s="230" t="str">
        <f t="shared" si="10"/>
        <v/>
      </c>
      <c r="S177" s="230" t="str">
        <f t="shared" si="11"/>
        <v/>
      </c>
      <c r="T177" s="229"/>
      <c r="U177" s="229"/>
      <c r="V177" s="230" t="str">
        <f t="shared" si="12"/>
        <v/>
      </c>
      <c r="W177" s="178"/>
      <c r="X177" s="204"/>
      <c r="Y177" s="204"/>
      <c r="Z177" s="204"/>
      <c r="AA177" s="149"/>
      <c r="AB177" s="149"/>
    </row>
    <row r="178" spans="1:28" x14ac:dyDescent="0.25">
      <c r="A178" s="153" t="str">
        <f>IF('For Requestors'!A173 = "","",'For Requestors'!A173)</f>
        <v/>
      </c>
      <c r="B178" s="45" t="str">
        <f>IF('For Requestors'!B173="","",'For Requestors'!B173)</f>
        <v/>
      </c>
      <c r="C178" s="236" t="str">
        <f>IF('For Requestors'!C173="","",'For Requestors'!C173)</f>
        <v/>
      </c>
      <c r="D178" s="179"/>
      <c r="E178" s="148"/>
      <c r="F178" s="225" t="str">
        <f>IF('For Requestors'!L173="","",'For Requestors'!L173)</f>
        <v/>
      </c>
      <c r="G178" s="226" t="str">
        <f>IF('For Requestors'!M173="","",'For Requestors'!M173)</f>
        <v/>
      </c>
      <c r="H178" s="227" t="str">
        <f>IF('For Requestors'!N173="","",'For Requestors'!N173)</f>
        <v/>
      </c>
      <c r="I178" s="211" t="str">
        <f>IF('For Requestors'!K173=0,"",'For Requestors'!K173)</f>
        <v/>
      </c>
      <c r="J178" s="46" t="str">
        <f>IFERROR('For Requestors'!K173/43560,"")</f>
        <v/>
      </c>
      <c r="K178" s="228" t="str">
        <f t="shared" si="9"/>
        <v/>
      </c>
      <c r="L178" s="199" t="str">
        <f>IF('For Requestors'!D173/43560=0,"",'For Requestors'!D173/43560)</f>
        <v/>
      </c>
      <c r="M178" s="199" t="str">
        <f>IF(AND('For Requestors'!E173=0,'For Requestors'!G173=0,'For Requestors'!A173=""),"",SUM('For Requestors'!E173:'For Requestors'!G173)/43560)</f>
        <v/>
      </c>
      <c r="N178" s="199" t="str">
        <f>IF(AND('For Requestors'!H173=0,'For Requestors'!I173=0),"",SUM('For Requestors'!H173:'For Requestors'!I173)/43560)</f>
        <v/>
      </c>
      <c r="O178" s="229"/>
      <c r="P178" s="230" t="str">
        <f>IF('For Requestors'!C173="","",((SUM('For Requestors'!E173:G173)/43560)*O178)*0.9)</f>
        <v/>
      </c>
      <c r="Q178" s="230" t="str">
        <f>IF('For Requestors'!C173="","",((SUM('For Requestors'!H173:I173)/43560)*O178)*0.5)</f>
        <v/>
      </c>
      <c r="R178" s="230" t="str">
        <f t="shared" si="10"/>
        <v/>
      </c>
      <c r="S178" s="230" t="str">
        <f t="shared" si="11"/>
        <v/>
      </c>
      <c r="T178" s="229"/>
      <c r="U178" s="229"/>
      <c r="V178" s="230" t="str">
        <f t="shared" si="12"/>
        <v/>
      </c>
      <c r="W178" s="178"/>
      <c r="X178" s="204"/>
      <c r="Y178" s="204"/>
      <c r="Z178" s="204"/>
      <c r="AA178" s="149"/>
      <c r="AB178" s="149"/>
    </row>
    <row r="179" spans="1:28" x14ac:dyDescent="0.25">
      <c r="A179" s="153" t="str">
        <f>IF('For Requestors'!A174 = "","",'For Requestors'!A174)</f>
        <v/>
      </c>
      <c r="B179" s="45" t="str">
        <f>IF('For Requestors'!B174="","",'For Requestors'!B174)</f>
        <v/>
      </c>
      <c r="C179" s="236" t="str">
        <f>IF('For Requestors'!C174="","",'For Requestors'!C174)</f>
        <v/>
      </c>
      <c r="D179" s="179"/>
      <c r="E179" s="148"/>
      <c r="F179" s="225" t="str">
        <f>IF('For Requestors'!L174="","",'For Requestors'!L174)</f>
        <v/>
      </c>
      <c r="G179" s="226" t="str">
        <f>IF('For Requestors'!M174="","",'For Requestors'!M174)</f>
        <v/>
      </c>
      <c r="H179" s="227" t="str">
        <f>IF('For Requestors'!N174="","",'For Requestors'!N174)</f>
        <v/>
      </c>
      <c r="I179" s="211" t="str">
        <f>IF('For Requestors'!K174=0,"",'For Requestors'!K174)</f>
        <v/>
      </c>
      <c r="J179" s="46" t="str">
        <f>IFERROR('For Requestors'!K174/43560,"")</f>
        <v/>
      </c>
      <c r="K179" s="228" t="str">
        <f t="shared" si="9"/>
        <v/>
      </c>
      <c r="L179" s="199" t="str">
        <f>IF('For Requestors'!D174/43560=0,"",'For Requestors'!D174/43560)</f>
        <v/>
      </c>
      <c r="M179" s="199" t="str">
        <f>IF(AND('For Requestors'!E174=0,'For Requestors'!G174=0,'For Requestors'!A174=""),"",SUM('For Requestors'!E174:'For Requestors'!G174)/43560)</f>
        <v/>
      </c>
      <c r="N179" s="199" t="str">
        <f>IF(AND('For Requestors'!H174=0,'For Requestors'!I174=0),"",SUM('For Requestors'!H174:'For Requestors'!I174)/43560)</f>
        <v/>
      </c>
      <c r="O179" s="229"/>
      <c r="P179" s="230" t="str">
        <f>IF('For Requestors'!C174="","",((SUM('For Requestors'!E174:G174)/43560)*O179)*0.9)</f>
        <v/>
      </c>
      <c r="Q179" s="230" t="str">
        <f>IF('For Requestors'!C174="","",((SUM('For Requestors'!H174:I174)/43560)*O179)*0.5)</f>
        <v/>
      </c>
      <c r="R179" s="230" t="str">
        <f t="shared" si="10"/>
        <v/>
      </c>
      <c r="S179" s="230" t="str">
        <f t="shared" si="11"/>
        <v/>
      </c>
      <c r="T179" s="229"/>
      <c r="U179" s="229"/>
      <c r="V179" s="230" t="str">
        <f t="shared" si="12"/>
        <v/>
      </c>
      <c r="W179" s="178"/>
      <c r="X179" s="204"/>
      <c r="Y179" s="204"/>
      <c r="Z179" s="204"/>
      <c r="AA179" s="149"/>
      <c r="AB179" s="149"/>
    </row>
    <row r="180" spans="1:28" x14ac:dyDescent="0.25">
      <c r="A180" s="153" t="str">
        <f>IF('For Requestors'!A175 = "","",'For Requestors'!A175)</f>
        <v/>
      </c>
      <c r="B180" s="45" t="str">
        <f>IF('For Requestors'!B175="","",'For Requestors'!B175)</f>
        <v/>
      </c>
      <c r="C180" s="236" t="str">
        <f>IF('For Requestors'!C175="","",'For Requestors'!C175)</f>
        <v/>
      </c>
      <c r="D180" s="179"/>
      <c r="E180" s="148"/>
      <c r="F180" s="225" t="str">
        <f>IF('For Requestors'!L175="","",'For Requestors'!L175)</f>
        <v/>
      </c>
      <c r="G180" s="226" t="str">
        <f>IF('For Requestors'!M175="","",'For Requestors'!M175)</f>
        <v/>
      </c>
      <c r="H180" s="227" t="str">
        <f>IF('For Requestors'!N175="","",'For Requestors'!N175)</f>
        <v/>
      </c>
      <c r="I180" s="211" t="str">
        <f>IF('For Requestors'!K175=0,"",'For Requestors'!K175)</f>
        <v/>
      </c>
      <c r="J180" s="46" t="str">
        <f>IFERROR('For Requestors'!K175/43560,"")</f>
        <v/>
      </c>
      <c r="K180" s="228" t="str">
        <f t="shared" si="9"/>
        <v/>
      </c>
      <c r="L180" s="199" t="str">
        <f>IF('For Requestors'!D175/43560=0,"",'For Requestors'!D175/43560)</f>
        <v/>
      </c>
      <c r="M180" s="199" t="str">
        <f>IF(AND('For Requestors'!E175=0,'For Requestors'!G175=0,'For Requestors'!A175=""),"",SUM('For Requestors'!E175:'For Requestors'!G175)/43560)</f>
        <v/>
      </c>
      <c r="N180" s="199" t="str">
        <f>IF(AND('For Requestors'!H175=0,'For Requestors'!I175=0),"",SUM('For Requestors'!H175:'For Requestors'!I175)/43560)</f>
        <v/>
      </c>
      <c r="O180" s="229"/>
      <c r="P180" s="230" t="str">
        <f>IF('For Requestors'!C175="","",((SUM('For Requestors'!E175:G175)/43560)*O180)*0.9)</f>
        <v/>
      </c>
      <c r="Q180" s="230" t="str">
        <f>IF('For Requestors'!C175="","",((SUM('For Requestors'!H175:I175)/43560)*O180)*0.5)</f>
        <v/>
      </c>
      <c r="R180" s="230" t="str">
        <f t="shared" si="10"/>
        <v/>
      </c>
      <c r="S180" s="230" t="str">
        <f t="shared" si="11"/>
        <v/>
      </c>
      <c r="T180" s="229"/>
      <c r="U180" s="229"/>
      <c r="V180" s="230" t="str">
        <f t="shared" si="12"/>
        <v/>
      </c>
      <c r="W180" s="178"/>
      <c r="X180" s="204"/>
      <c r="Y180" s="204"/>
      <c r="Z180" s="204"/>
      <c r="AA180" s="149"/>
      <c r="AB180" s="149"/>
    </row>
    <row r="181" spans="1:28" x14ac:dyDescent="0.25">
      <c r="A181" s="153" t="str">
        <f>IF('For Requestors'!A176 = "","",'For Requestors'!A176)</f>
        <v/>
      </c>
      <c r="B181" s="45" t="str">
        <f>IF('For Requestors'!B176="","",'For Requestors'!B176)</f>
        <v/>
      </c>
      <c r="C181" s="236" t="str">
        <f>IF('For Requestors'!C176="","",'For Requestors'!C176)</f>
        <v/>
      </c>
      <c r="D181" s="179"/>
      <c r="E181" s="148"/>
      <c r="F181" s="225" t="str">
        <f>IF('For Requestors'!L176="","",'For Requestors'!L176)</f>
        <v/>
      </c>
      <c r="G181" s="226" t="str">
        <f>IF('For Requestors'!M176="","",'For Requestors'!M176)</f>
        <v/>
      </c>
      <c r="H181" s="227" t="str">
        <f>IF('For Requestors'!N176="","",'For Requestors'!N176)</f>
        <v/>
      </c>
      <c r="I181" s="211" t="str">
        <f>IF('For Requestors'!K176=0,"",'For Requestors'!K176)</f>
        <v/>
      </c>
      <c r="J181" s="46" t="str">
        <f>IFERROR('For Requestors'!K176/43560,"")</f>
        <v/>
      </c>
      <c r="K181" s="228" t="str">
        <f t="shared" si="9"/>
        <v/>
      </c>
      <c r="L181" s="199" t="str">
        <f>IF('For Requestors'!D176/43560=0,"",'For Requestors'!D176/43560)</f>
        <v/>
      </c>
      <c r="M181" s="199" t="str">
        <f>IF(AND('For Requestors'!E176=0,'For Requestors'!G176=0,'For Requestors'!A176=""),"",SUM('For Requestors'!E176:'For Requestors'!G176)/43560)</f>
        <v/>
      </c>
      <c r="N181" s="199" t="str">
        <f>IF(AND('For Requestors'!H176=0,'For Requestors'!I176=0),"",SUM('For Requestors'!H176:'For Requestors'!I176)/43560)</f>
        <v/>
      </c>
      <c r="O181" s="229"/>
      <c r="P181" s="230" t="str">
        <f>IF('For Requestors'!C176="","",((SUM('For Requestors'!E176:G176)/43560)*O181)*0.9)</f>
        <v/>
      </c>
      <c r="Q181" s="230" t="str">
        <f>IF('For Requestors'!C176="","",((SUM('For Requestors'!H176:I176)/43560)*O181)*0.5)</f>
        <v/>
      </c>
      <c r="R181" s="230" t="str">
        <f t="shared" si="10"/>
        <v/>
      </c>
      <c r="S181" s="230" t="str">
        <f t="shared" si="11"/>
        <v/>
      </c>
      <c r="T181" s="229"/>
      <c r="U181" s="229"/>
      <c r="V181" s="230" t="str">
        <f t="shared" si="12"/>
        <v/>
      </c>
      <c r="W181" s="178"/>
      <c r="X181" s="204"/>
      <c r="Y181" s="204"/>
      <c r="Z181" s="204"/>
      <c r="AA181" s="149"/>
      <c r="AB181" s="149"/>
    </row>
    <row r="182" spans="1:28" x14ac:dyDescent="0.25">
      <c r="A182" s="153" t="str">
        <f>IF('For Requestors'!A177 = "","",'For Requestors'!A177)</f>
        <v/>
      </c>
      <c r="B182" s="45" t="str">
        <f>IF('For Requestors'!B177="","",'For Requestors'!B177)</f>
        <v/>
      </c>
      <c r="C182" s="236" t="str">
        <f>IF('For Requestors'!C177="","",'For Requestors'!C177)</f>
        <v/>
      </c>
      <c r="D182" s="179"/>
      <c r="E182" s="148"/>
      <c r="F182" s="225" t="str">
        <f>IF('For Requestors'!L177="","",'For Requestors'!L177)</f>
        <v/>
      </c>
      <c r="G182" s="226" t="str">
        <f>IF('For Requestors'!M177="","",'For Requestors'!M177)</f>
        <v/>
      </c>
      <c r="H182" s="227" t="str">
        <f>IF('For Requestors'!N177="","",'For Requestors'!N177)</f>
        <v/>
      </c>
      <c r="I182" s="211" t="str">
        <f>IF('For Requestors'!K177=0,"",'For Requestors'!K177)</f>
        <v/>
      </c>
      <c r="J182" s="46" t="str">
        <f>IFERROR('For Requestors'!K177/43560,"")</f>
        <v/>
      </c>
      <c r="K182" s="228" t="str">
        <f t="shared" si="9"/>
        <v/>
      </c>
      <c r="L182" s="199" t="str">
        <f>IF('For Requestors'!D177/43560=0,"",'For Requestors'!D177/43560)</f>
        <v/>
      </c>
      <c r="M182" s="199" t="str">
        <f>IF(AND('For Requestors'!E177=0,'For Requestors'!G177=0,'For Requestors'!A177=""),"",SUM('For Requestors'!E177:'For Requestors'!G177)/43560)</f>
        <v/>
      </c>
      <c r="N182" s="199" t="str">
        <f>IF(AND('For Requestors'!H177=0,'For Requestors'!I177=0),"",SUM('For Requestors'!H177:'For Requestors'!I177)/43560)</f>
        <v/>
      </c>
      <c r="O182" s="229"/>
      <c r="P182" s="230" t="str">
        <f>IF('For Requestors'!C177="","",((SUM('For Requestors'!E177:G177)/43560)*O182)*0.9)</f>
        <v/>
      </c>
      <c r="Q182" s="230" t="str">
        <f>IF('For Requestors'!C177="","",((SUM('For Requestors'!H177:I177)/43560)*O182)*0.5)</f>
        <v/>
      </c>
      <c r="R182" s="230" t="str">
        <f t="shared" si="10"/>
        <v/>
      </c>
      <c r="S182" s="230" t="str">
        <f t="shared" si="11"/>
        <v/>
      </c>
      <c r="T182" s="229"/>
      <c r="U182" s="229"/>
      <c r="V182" s="230" t="str">
        <f t="shared" si="12"/>
        <v/>
      </c>
      <c r="W182" s="178"/>
      <c r="X182" s="204"/>
      <c r="Y182" s="204"/>
      <c r="Z182" s="204"/>
      <c r="AA182" s="149"/>
      <c r="AB182" s="149"/>
    </row>
    <row r="183" spans="1:28" x14ac:dyDescent="0.25">
      <c r="A183" s="153" t="str">
        <f>IF('For Requestors'!A178 = "","",'For Requestors'!A178)</f>
        <v/>
      </c>
      <c r="B183" s="45" t="str">
        <f>IF('For Requestors'!B178="","",'For Requestors'!B178)</f>
        <v/>
      </c>
      <c r="C183" s="236" t="str">
        <f>IF('For Requestors'!C178="","",'For Requestors'!C178)</f>
        <v/>
      </c>
      <c r="D183" s="179"/>
      <c r="E183" s="148"/>
      <c r="F183" s="225" t="str">
        <f>IF('For Requestors'!L178="","",'For Requestors'!L178)</f>
        <v/>
      </c>
      <c r="G183" s="226" t="str">
        <f>IF('For Requestors'!M178="","",'For Requestors'!M178)</f>
        <v/>
      </c>
      <c r="H183" s="227" t="str">
        <f>IF('For Requestors'!N178="","",'For Requestors'!N178)</f>
        <v/>
      </c>
      <c r="I183" s="211" t="str">
        <f>IF('For Requestors'!K178=0,"",'For Requestors'!K178)</f>
        <v/>
      </c>
      <c r="J183" s="46" t="str">
        <f>IFERROR('For Requestors'!K178/43560,"")</f>
        <v/>
      </c>
      <c r="K183" s="228" t="str">
        <f t="shared" si="9"/>
        <v/>
      </c>
      <c r="L183" s="199" t="str">
        <f>IF('For Requestors'!D178/43560=0,"",'For Requestors'!D178/43560)</f>
        <v/>
      </c>
      <c r="M183" s="199" t="str">
        <f>IF(AND('For Requestors'!E178=0,'For Requestors'!G178=0,'For Requestors'!A178=""),"",SUM('For Requestors'!E178:'For Requestors'!G178)/43560)</f>
        <v/>
      </c>
      <c r="N183" s="199" t="str">
        <f>IF(AND('For Requestors'!H178=0,'For Requestors'!I178=0),"",SUM('For Requestors'!H178:'For Requestors'!I178)/43560)</f>
        <v/>
      </c>
      <c r="O183" s="229"/>
      <c r="P183" s="230" t="str">
        <f>IF('For Requestors'!C178="","",((SUM('For Requestors'!E178:G178)/43560)*O183)*0.9)</f>
        <v/>
      </c>
      <c r="Q183" s="230" t="str">
        <f>IF('For Requestors'!C178="","",((SUM('For Requestors'!H178:I178)/43560)*O183)*0.5)</f>
        <v/>
      </c>
      <c r="R183" s="230" t="str">
        <f t="shared" si="10"/>
        <v/>
      </c>
      <c r="S183" s="230" t="str">
        <f t="shared" si="11"/>
        <v/>
      </c>
      <c r="T183" s="229"/>
      <c r="U183" s="229"/>
      <c r="V183" s="230" t="str">
        <f t="shared" si="12"/>
        <v/>
      </c>
      <c r="W183" s="178"/>
      <c r="X183" s="204"/>
      <c r="Y183" s="204"/>
      <c r="Z183" s="204"/>
      <c r="AA183" s="149"/>
      <c r="AB183" s="149"/>
    </row>
    <row r="184" spans="1:28" x14ac:dyDescent="0.25">
      <c r="A184" s="153" t="str">
        <f>IF('For Requestors'!A179 = "","",'For Requestors'!A179)</f>
        <v/>
      </c>
      <c r="B184" s="45" t="str">
        <f>IF('For Requestors'!B179="","",'For Requestors'!B179)</f>
        <v/>
      </c>
      <c r="C184" s="236" t="str">
        <f>IF('For Requestors'!C179="","",'For Requestors'!C179)</f>
        <v/>
      </c>
      <c r="D184" s="179"/>
      <c r="E184" s="148"/>
      <c r="F184" s="225" t="str">
        <f>IF('For Requestors'!L179="","",'For Requestors'!L179)</f>
        <v/>
      </c>
      <c r="G184" s="226" t="str">
        <f>IF('For Requestors'!M179="","",'For Requestors'!M179)</f>
        <v/>
      </c>
      <c r="H184" s="227" t="str">
        <f>IF('For Requestors'!N179="","",'For Requestors'!N179)</f>
        <v/>
      </c>
      <c r="I184" s="211" t="str">
        <f>IF('For Requestors'!K179=0,"",'For Requestors'!K179)</f>
        <v/>
      </c>
      <c r="J184" s="46" t="str">
        <f>IFERROR('For Requestors'!K179/43560,"")</f>
        <v/>
      </c>
      <c r="K184" s="228" t="str">
        <f t="shared" si="9"/>
        <v/>
      </c>
      <c r="L184" s="199" t="str">
        <f>IF('For Requestors'!D179/43560=0,"",'For Requestors'!D179/43560)</f>
        <v/>
      </c>
      <c r="M184" s="199" t="str">
        <f>IF(AND('For Requestors'!E179=0,'For Requestors'!G179=0,'For Requestors'!A179=""),"",SUM('For Requestors'!E179:'For Requestors'!G179)/43560)</f>
        <v/>
      </c>
      <c r="N184" s="199" t="str">
        <f>IF(AND('For Requestors'!H179=0,'For Requestors'!I179=0),"",SUM('For Requestors'!H179:'For Requestors'!I179)/43560)</f>
        <v/>
      </c>
      <c r="O184" s="229"/>
      <c r="P184" s="230" t="str">
        <f>IF('For Requestors'!C179="","",((SUM('For Requestors'!E179:G179)/43560)*O184)*0.9)</f>
        <v/>
      </c>
      <c r="Q184" s="230" t="str">
        <f>IF('For Requestors'!C179="","",((SUM('For Requestors'!H179:I179)/43560)*O184)*0.5)</f>
        <v/>
      </c>
      <c r="R184" s="230" t="str">
        <f t="shared" si="10"/>
        <v/>
      </c>
      <c r="S184" s="230" t="str">
        <f t="shared" si="11"/>
        <v/>
      </c>
      <c r="T184" s="229"/>
      <c r="U184" s="229"/>
      <c r="V184" s="230" t="str">
        <f t="shared" si="12"/>
        <v/>
      </c>
      <c r="W184" s="178"/>
      <c r="X184" s="204"/>
      <c r="Y184" s="204"/>
      <c r="Z184" s="204"/>
      <c r="AA184" s="149"/>
      <c r="AB184" s="149"/>
    </row>
    <row r="185" spans="1:28" x14ac:dyDescent="0.25">
      <c r="A185" s="153" t="str">
        <f>IF('For Requestors'!A180 = "","",'For Requestors'!A180)</f>
        <v/>
      </c>
      <c r="B185" s="45" t="str">
        <f>IF('For Requestors'!B180="","",'For Requestors'!B180)</f>
        <v/>
      </c>
      <c r="C185" s="236" t="str">
        <f>IF('For Requestors'!C180="","",'For Requestors'!C180)</f>
        <v/>
      </c>
      <c r="D185" s="179"/>
      <c r="E185" s="148"/>
      <c r="F185" s="225" t="str">
        <f>IF('For Requestors'!L180="","",'For Requestors'!L180)</f>
        <v/>
      </c>
      <c r="G185" s="226" t="str">
        <f>IF('For Requestors'!M180="","",'For Requestors'!M180)</f>
        <v/>
      </c>
      <c r="H185" s="227" t="str">
        <f>IF('For Requestors'!N180="","",'For Requestors'!N180)</f>
        <v/>
      </c>
      <c r="I185" s="211" t="str">
        <f>IF('For Requestors'!K180=0,"",'For Requestors'!K180)</f>
        <v/>
      </c>
      <c r="J185" s="46" t="str">
        <f>IFERROR('For Requestors'!K180/43560,"")</f>
        <v/>
      </c>
      <c r="K185" s="228" t="str">
        <f t="shared" si="9"/>
        <v/>
      </c>
      <c r="L185" s="199" t="str">
        <f>IF('For Requestors'!D180/43560=0,"",'For Requestors'!D180/43560)</f>
        <v/>
      </c>
      <c r="M185" s="199" t="str">
        <f>IF(AND('For Requestors'!E180=0,'For Requestors'!G180=0,'For Requestors'!A180=""),"",SUM('For Requestors'!E180:'For Requestors'!G180)/43560)</f>
        <v/>
      </c>
      <c r="N185" s="199" t="str">
        <f>IF(AND('For Requestors'!H180=0,'For Requestors'!I180=0),"",SUM('For Requestors'!H180:'For Requestors'!I180)/43560)</f>
        <v/>
      </c>
      <c r="O185" s="229"/>
      <c r="P185" s="230" t="str">
        <f>IF('For Requestors'!C180="","",((SUM('For Requestors'!E180:G180)/43560)*O185)*0.9)</f>
        <v/>
      </c>
      <c r="Q185" s="230" t="str">
        <f>IF('For Requestors'!C180="","",((SUM('For Requestors'!H180:I180)/43560)*O185)*0.5)</f>
        <v/>
      </c>
      <c r="R185" s="230" t="str">
        <f t="shared" si="10"/>
        <v/>
      </c>
      <c r="S185" s="230" t="str">
        <f t="shared" si="11"/>
        <v/>
      </c>
      <c r="T185" s="229"/>
      <c r="U185" s="229"/>
      <c r="V185" s="230" t="str">
        <f t="shared" si="12"/>
        <v/>
      </c>
      <c r="W185" s="178"/>
      <c r="X185" s="204"/>
      <c r="Y185" s="204"/>
      <c r="Z185" s="204"/>
      <c r="AA185" s="149"/>
      <c r="AB185" s="149"/>
    </row>
    <row r="186" spans="1:28" x14ac:dyDescent="0.25">
      <c r="A186" s="153" t="str">
        <f>IF('For Requestors'!A181 = "","",'For Requestors'!A181)</f>
        <v/>
      </c>
      <c r="B186" s="45" t="str">
        <f>IF('For Requestors'!B181="","",'For Requestors'!B181)</f>
        <v/>
      </c>
      <c r="C186" s="236" t="str">
        <f>IF('For Requestors'!C181="","",'For Requestors'!C181)</f>
        <v/>
      </c>
      <c r="D186" s="179"/>
      <c r="E186" s="148"/>
      <c r="F186" s="225" t="str">
        <f>IF('For Requestors'!L181="","",'For Requestors'!L181)</f>
        <v/>
      </c>
      <c r="G186" s="226" t="str">
        <f>IF('For Requestors'!M181="","",'For Requestors'!M181)</f>
        <v/>
      </c>
      <c r="H186" s="227" t="str">
        <f>IF('For Requestors'!N181="","",'For Requestors'!N181)</f>
        <v/>
      </c>
      <c r="I186" s="211" t="str">
        <f>IF('For Requestors'!K181=0,"",'For Requestors'!K181)</f>
        <v/>
      </c>
      <c r="J186" s="46" t="str">
        <f>IFERROR('For Requestors'!K181/43560,"")</f>
        <v/>
      </c>
      <c r="K186" s="228" t="str">
        <f t="shared" si="9"/>
        <v/>
      </c>
      <c r="L186" s="199" t="str">
        <f>IF('For Requestors'!D181/43560=0,"",'For Requestors'!D181/43560)</f>
        <v/>
      </c>
      <c r="M186" s="199" t="str">
        <f>IF(AND('For Requestors'!E181=0,'For Requestors'!G181=0,'For Requestors'!A181=""),"",SUM('For Requestors'!E181:'For Requestors'!G181)/43560)</f>
        <v/>
      </c>
      <c r="N186" s="199" t="str">
        <f>IF(AND('For Requestors'!H181=0,'For Requestors'!I181=0),"",SUM('For Requestors'!H181:'For Requestors'!I181)/43560)</f>
        <v/>
      </c>
      <c r="O186" s="229"/>
      <c r="P186" s="230" t="str">
        <f>IF('For Requestors'!C181="","",((SUM('For Requestors'!E181:G181)/43560)*O186)*0.9)</f>
        <v/>
      </c>
      <c r="Q186" s="230" t="str">
        <f>IF('For Requestors'!C181="","",((SUM('For Requestors'!H181:I181)/43560)*O186)*0.5)</f>
        <v/>
      </c>
      <c r="R186" s="230" t="str">
        <f t="shared" si="10"/>
        <v/>
      </c>
      <c r="S186" s="230" t="str">
        <f t="shared" si="11"/>
        <v/>
      </c>
      <c r="T186" s="229"/>
      <c r="U186" s="229"/>
      <c r="V186" s="230" t="str">
        <f t="shared" si="12"/>
        <v/>
      </c>
      <c r="W186" s="178"/>
      <c r="X186" s="204"/>
      <c r="Y186" s="204"/>
      <c r="Z186" s="204"/>
      <c r="AA186" s="149"/>
      <c r="AB186" s="149"/>
    </row>
    <row r="187" spans="1:28" x14ac:dyDescent="0.25">
      <c r="A187" s="153" t="str">
        <f>IF('For Requestors'!A182 = "","",'For Requestors'!A182)</f>
        <v/>
      </c>
      <c r="B187" s="45" t="str">
        <f>IF('For Requestors'!B182="","",'For Requestors'!B182)</f>
        <v/>
      </c>
      <c r="C187" s="236" t="str">
        <f>IF('For Requestors'!C182="","",'For Requestors'!C182)</f>
        <v/>
      </c>
      <c r="D187" s="179"/>
      <c r="E187" s="148"/>
      <c r="F187" s="225" t="str">
        <f>IF('For Requestors'!L182="","",'For Requestors'!L182)</f>
        <v/>
      </c>
      <c r="G187" s="226" t="str">
        <f>IF('For Requestors'!M182="","",'For Requestors'!M182)</f>
        <v/>
      </c>
      <c r="H187" s="227" t="str">
        <f>IF('For Requestors'!N182="","",'For Requestors'!N182)</f>
        <v/>
      </c>
      <c r="I187" s="211" t="str">
        <f>IF('For Requestors'!K182=0,"",'For Requestors'!K182)</f>
        <v/>
      </c>
      <c r="J187" s="46" t="str">
        <f>IFERROR('For Requestors'!K182/43560,"")</f>
        <v/>
      </c>
      <c r="K187" s="228" t="str">
        <f t="shared" si="9"/>
        <v/>
      </c>
      <c r="L187" s="199" t="str">
        <f>IF('For Requestors'!D182/43560=0,"",'For Requestors'!D182/43560)</f>
        <v/>
      </c>
      <c r="M187" s="199" t="str">
        <f>IF(AND('For Requestors'!E182=0,'For Requestors'!G182=0,'For Requestors'!A182=""),"",SUM('For Requestors'!E182:'For Requestors'!G182)/43560)</f>
        <v/>
      </c>
      <c r="N187" s="199" t="str">
        <f>IF(AND('For Requestors'!H182=0,'For Requestors'!I182=0),"",SUM('For Requestors'!H182:'For Requestors'!I182)/43560)</f>
        <v/>
      </c>
      <c r="O187" s="229"/>
      <c r="P187" s="230" t="str">
        <f>IF('For Requestors'!C182="","",((SUM('For Requestors'!E182:G182)/43560)*O187)*0.9)</f>
        <v/>
      </c>
      <c r="Q187" s="230" t="str">
        <f>IF('For Requestors'!C182="","",((SUM('For Requestors'!H182:I182)/43560)*O187)*0.5)</f>
        <v/>
      </c>
      <c r="R187" s="230" t="str">
        <f t="shared" si="10"/>
        <v/>
      </c>
      <c r="S187" s="230" t="str">
        <f t="shared" si="11"/>
        <v/>
      </c>
      <c r="T187" s="229"/>
      <c r="U187" s="229"/>
      <c r="V187" s="230" t="str">
        <f t="shared" si="12"/>
        <v/>
      </c>
      <c r="W187" s="178"/>
      <c r="X187" s="204"/>
      <c r="Y187" s="204"/>
      <c r="Z187" s="204"/>
      <c r="AA187" s="149"/>
      <c r="AB187" s="149"/>
    </row>
    <row r="188" spans="1:28" x14ac:dyDescent="0.25">
      <c r="A188" s="153" t="str">
        <f>IF('For Requestors'!A183 = "","",'For Requestors'!A183)</f>
        <v/>
      </c>
      <c r="B188" s="45" t="str">
        <f>IF('For Requestors'!B183="","",'For Requestors'!B183)</f>
        <v/>
      </c>
      <c r="C188" s="236" t="str">
        <f>IF('For Requestors'!C183="","",'For Requestors'!C183)</f>
        <v/>
      </c>
      <c r="D188" s="179"/>
      <c r="E188" s="148"/>
      <c r="F188" s="225" t="str">
        <f>IF('For Requestors'!L183="","",'For Requestors'!L183)</f>
        <v/>
      </c>
      <c r="G188" s="226" t="str">
        <f>IF('For Requestors'!M183="","",'For Requestors'!M183)</f>
        <v/>
      </c>
      <c r="H188" s="227" t="str">
        <f>IF('For Requestors'!N183="","",'For Requestors'!N183)</f>
        <v/>
      </c>
      <c r="I188" s="211" t="str">
        <f>IF('For Requestors'!K183=0,"",'For Requestors'!K183)</f>
        <v/>
      </c>
      <c r="J188" s="46" t="str">
        <f>IFERROR('For Requestors'!K183/43560,"")</f>
        <v/>
      </c>
      <c r="K188" s="228" t="str">
        <f t="shared" si="9"/>
        <v/>
      </c>
      <c r="L188" s="199" t="str">
        <f>IF('For Requestors'!D183/43560=0,"",'For Requestors'!D183/43560)</f>
        <v/>
      </c>
      <c r="M188" s="199" t="str">
        <f>IF(AND('For Requestors'!E183=0,'For Requestors'!G183=0,'For Requestors'!A183=""),"",SUM('For Requestors'!E183:'For Requestors'!G183)/43560)</f>
        <v/>
      </c>
      <c r="N188" s="199" t="str">
        <f>IF(AND('For Requestors'!H183=0,'For Requestors'!I183=0),"",SUM('For Requestors'!H183:'For Requestors'!I183)/43560)</f>
        <v/>
      </c>
      <c r="O188" s="229"/>
      <c r="P188" s="230" t="str">
        <f>IF('For Requestors'!C183="","",((SUM('For Requestors'!E183:G183)/43560)*O188)*0.9)</f>
        <v/>
      </c>
      <c r="Q188" s="230" t="str">
        <f>IF('For Requestors'!C183="","",((SUM('For Requestors'!H183:I183)/43560)*O188)*0.5)</f>
        <v/>
      </c>
      <c r="R188" s="230" t="str">
        <f t="shared" si="10"/>
        <v/>
      </c>
      <c r="S188" s="230" t="str">
        <f t="shared" si="11"/>
        <v/>
      </c>
      <c r="T188" s="229"/>
      <c r="U188" s="229"/>
      <c r="V188" s="230" t="str">
        <f t="shared" si="12"/>
        <v/>
      </c>
      <c r="W188" s="178"/>
      <c r="X188" s="204"/>
      <c r="Y188" s="204"/>
      <c r="Z188" s="204"/>
      <c r="AA188" s="149"/>
      <c r="AB188" s="149"/>
    </row>
    <row r="189" spans="1:28" x14ac:dyDescent="0.25">
      <c r="A189" s="153" t="str">
        <f>IF('For Requestors'!A184 = "","",'For Requestors'!A184)</f>
        <v/>
      </c>
      <c r="B189" s="45" t="str">
        <f>IF('For Requestors'!B184="","",'For Requestors'!B184)</f>
        <v/>
      </c>
      <c r="C189" s="236" t="str">
        <f>IF('For Requestors'!C184="","",'For Requestors'!C184)</f>
        <v/>
      </c>
      <c r="D189" s="179"/>
      <c r="E189" s="148"/>
      <c r="F189" s="225" t="str">
        <f>IF('For Requestors'!L184="","",'For Requestors'!L184)</f>
        <v/>
      </c>
      <c r="G189" s="226" t="str">
        <f>IF('For Requestors'!M184="","",'For Requestors'!M184)</f>
        <v/>
      </c>
      <c r="H189" s="227" t="str">
        <f>IF('For Requestors'!N184="","",'For Requestors'!N184)</f>
        <v/>
      </c>
      <c r="I189" s="211" t="str">
        <f>IF('For Requestors'!K184=0,"",'For Requestors'!K184)</f>
        <v/>
      </c>
      <c r="J189" s="46" t="str">
        <f>IFERROR('For Requestors'!K184/43560,"")</f>
        <v/>
      </c>
      <c r="K189" s="228" t="str">
        <f t="shared" si="9"/>
        <v/>
      </c>
      <c r="L189" s="199" t="str">
        <f>IF('For Requestors'!D184/43560=0,"",'For Requestors'!D184/43560)</f>
        <v/>
      </c>
      <c r="M189" s="199" t="str">
        <f>IF(AND('For Requestors'!E184=0,'For Requestors'!G184=0,'For Requestors'!A184=""),"",SUM('For Requestors'!E184:'For Requestors'!G184)/43560)</f>
        <v/>
      </c>
      <c r="N189" s="199" t="str">
        <f>IF(AND('For Requestors'!H184=0,'For Requestors'!I184=0),"",SUM('For Requestors'!H184:'For Requestors'!I184)/43560)</f>
        <v/>
      </c>
      <c r="O189" s="229"/>
      <c r="P189" s="230" t="str">
        <f>IF('For Requestors'!C184="","",((SUM('For Requestors'!E184:G184)/43560)*O189)*0.9)</f>
        <v/>
      </c>
      <c r="Q189" s="230" t="str">
        <f>IF('For Requestors'!C184="","",((SUM('For Requestors'!H184:I184)/43560)*O189)*0.5)</f>
        <v/>
      </c>
      <c r="R189" s="230" t="str">
        <f t="shared" si="10"/>
        <v/>
      </c>
      <c r="S189" s="230" t="str">
        <f t="shared" si="11"/>
        <v/>
      </c>
      <c r="T189" s="229"/>
      <c r="U189" s="229"/>
      <c r="V189" s="230" t="str">
        <f t="shared" si="12"/>
        <v/>
      </c>
      <c r="W189" s="178"/>
      <c r="X189" s="204"/>
      <c r="Y189" s="204"/>
      <c r="Z189" s="204"/>
      <c r="AA189" s="149"/>
      <c r="AB189" s="149"/>
    </row>
    <row r="190" spans="1:28" x14ac:dyDescent="0.25">
      <c r="A190" s="153" t="str">
        <f>IF('For Requestors'!A185 = "","",'For Requestors'!A185)</f>
        <v/>
      </c>
      <c r="B190" s="45" t="str">
        <f>IF('For Requestors'!B185="","",'For Requestors'!B185)</f>
        <v/>
      </c>
      <c r="C190" s="236" t="str">
        <f>IF('For Requestors'!C185="","",'For Requestors'!C185)</f>
        <v/>
      </c>
      <c r="D190" s="179"/>
      <c r="E190" s="148"/>
      <c r="F190" s="225" t="str">
        <f>IF('For Requestors'!L185="","",'For Requestors'!L185)</f>
        <v/>
      </c>
      <c r="G190" s="226" t="str">
        <f>IF('For Requestors'!M185="","",'For Requestors'!M185)</f>
        <v/>
      </c>
      <c r="H190" s="227" t="str">
        <f>IF('For Requestors'!N185="","",'For Requestors'!N185)</f>
        <v/>
      </c>
      <c r="I190" s="211" t="str">
        <f>IF('For Requestors'!K185=0,"",'For Requestors'!K185)</f>
        <v/>
      </c>
      <c r="J190" s="46" t="str">
        <f>IFERROR('For Requestors'!K185/43560,"")</f>
        <v/>
      </c>
      <c r="K190" s="228" t="str">
        <f t="shared" si="9"/>
        <v/>
      </c>
      <c r="L190" s="199" t="str">
        <f>IF('For Requestors'!D185/43560=0,"",'For Requestors'!D185/43560)</f>
        <v/>
      </c>
      <c r="M190" s="199" t="str">
        <f>IF(AND('For Requestors'!E185=0,'For Requestors'!G185=0,'For Requestors'!A185=""),"",SUM('For Requestors'!E185:'For Requestors'!G185)/43560)</f>
        <v/>
      </c>
      <c r="N190" s="199" t="str">
        <f>IF(AND('For Requestors'!H185=0,'For Requestors'!I185=0),"",SUM('For Requestors'!H185:'For Requestors'!I185)/43560)</f>
        <v/>
      </c>
      <c r="O190" s="229"/>
      <c r="P190" s="230" t="str">
        <f>IF('For Requestors'!C185="","",((SUM('For Requestors'!E185:G185)/43560)*O190)*0.9)</f>
        <v/>
      </c>
      <c r="Q190" s="230" t="str">
        <f>IF('For Requestors'!C185="","",((SUM('For Requestors'!H185:I185)/43560)*O190)*0.5)</f>
        <v/>
      </c>
      <c r="R190" s="230" t="str">
        <f t="shared" si="10"/>
        <v/>
      </c>
      <c r="S190" s="230" t="str">
        <f t="shared" si="11"/>
        <v/>
      </c>
      <c r="T190" s="229"/>
      <c r="U190" s="229"/>
      <c r="V190" s="230" t="str">
        <f t="shared" si="12"/>
        <v/>
      </c>
      <c r="W190" s="178"/>
      <c r="X190" s="204"/>
      <c r="Y190" s="204"/>
      <c r="Z190" s="204"/>
      <c r="AA190" s="149"/>
      <c r="AB190" s="149"/>
    </row>
    <row r="191" spans="1:28" x14ac:dyDescent="0.25">
      <c r="A191" s="153" t="str">
        <f>IF('For Requestors'!A186 = "","",'For Requestors'!A186)</f>
        <v/>
      </c>
      <c r="B191" s="45" t="str">
        <f>IF('For Requestors'!B186="","",'For Requestors'!B186)</f>
        <v/>
      </c>
      <c r="C191" s="236" t="str">
        <f>IF('For Requestors'!C186="","",'For Requestors'!C186)</f>
        <v/>
      </c>
      <c r="D191" s="179"/>
      <c r="E191" s="148"/>
      <c r="F191" s="225" t="str">
        <f>IF('For Requestors'!L186="","",'For Requestors'!L186)</f>
        <v/>
      </c>
      <c r="G191" s="226" t="str">
        <f>IF('For Requestors'!M186="","",'For Requestors'!M186)</f>
        <v/>
      </c>
      <c r="H191" s="227" t="str">
        <f>IF('For Requestors'!N186="","",'For Requestors'!N186)</f>
        <v/>
      </c>
      <c r="I191" s="211" t="str">
        <f>IF('For Requestors'!K186=0,"",'For Requestors'!K186)</f>
        <v/>
      </c>
      <c r="J191" s="46" t="str">
        <f>IFERROR('For Requestors'!K186/43560,"")</f>
        <v/>
      </c>
      <c r="K191" s="228" t="str">
        <f t="shared" si="9"/>
        <v/>
      </c>
      <c r="L191" s="199" t="str">
        <f>IF('For Requestors'!D186/43560=0,"",'For Requestors'!D186/43560)</f>
        <v/>
      </c>
      <c r="M191" s="199" t="str">
        <f>IF(AND('For Requestors'!E186=0,'For Requestors'!G186=0,'For Requestors'!A186=""),"",SUM('For Requestors'!E186:'For Requestors'!G186)/43560)</f>
        <v/>
      </c>
      <c r="N191" s="199" t="str">
        <f>IF(AND('For Requestors'!H186=0,'For Requestors'!I186=0),"",SUM('For Requestors'!H186:'For Requestors'!I186)/43560)</f>
        <v/>
      </c>
      <c r="O191" s="229"/>
      <c r="P191" s="230" t="str">
        <f>IF('For Requestors'!C186="","",((SUM('For Requestors'!E186:G186)/43560)*O191)*0.9)</f>
        <v/>
      </c>
      <c r="Q191" s="230" t="str">
        <f>IF('For Requestors'!C186="","",((SUM('For Requestors'!H186:I186)/43560)*O191)*0.5)</f>
        <v/>
      </c>
      <c r="R191" s="230" t="str">
        <f t="shared" si="10"/>
        <v/>
      </c>
      <c r="S191" s="230" t="str">
        <f t="shared" si="11"/>
        <v/>
      </c>
      <c r="T191" s="229"/>
      <c r="U191" s="229"/>
      <c r="V191" s="230" t="str">
        <f t="shared" si="12"/>
        <v/>
      </c>
      <c r="W191" s="178"/>
      <c r="X191" s="204"/>
      <c r="Y191" s="204"/>
      <c r="Z191" s="204"/>
      <c r="AA191" s="149"/>
      <c r="AB191" s="149"/>
    </row>
    <row r="192" spans="1:28" x14ac:dyDescent="0.25">
      <c r="A192" s="153" t="str">
        <f>IF('For Requestors'!A187 = "","",'For Requestors'!A187)</f>
        <v/>
      </c>
      <c r="B192" s="45" t="str">
        <f>IF('For Requestors'!B187="","",'For Requestors'!B187)</f>
        <v/>
      </c>
      <c r="C192" s="236" t="str">
        <f>IF('For Requestors'!C187="","",'For Requestors'!C187)</f>
        <v/>
      </c>
      <c r="D192" s="179"/>
      <c r="E192" s="148"/>
      <c r="F192" s="225" t="str">
        <f>IF('For Requestors'!L187="","",'For Requestors'!L187)</f>
        <v/>
      </c>
      <c r="G192" s="226" t="str">
        <f>IF('For Requestors'!M187="","",'For Requestors'!M187)</f>
        <v/>
      </c>
      <c r="H192" s="227" t="str">
        <f>IF('For Requestors'!N187="","",'For Requestors'!N187)</f>
        <v/>
      </c>
      <c r="I192" s="211" t="str">
        <f>IF('For Requestors'!K187=0,"",'For Requestors'!K187)</f>
        <v/>
      </c>
      <c r="J192" s="46" t="str">
        <f>IFERROR('For Requestors'!K187/43560,"")</f>
        <v/>
      </c>
      <c r="K192" s="228" t="str">
        <f t="shared" si="9"/>
        <v/>
      </c>
      <c r="L192" s="199" t="str">
        <f>IF('For Requestors'!D187/43560=0,"",'For Requestors'!D187/43560)</f>
        <v/>
      </c>
      <c r="M192" s="199" t="str">
        <f>IF(AND('For Requestors'!E187=0,'For Requestors'!G187=0,'For Requestors'!A187=""),"",SUM('For Requestors'!E187:'For Requestors'!G187)/43560)</f>
        <v/>
      </c>
      <c r="N192" s="199" t="str">
        <f>IF(AND('For Requestors'!H187=0,'For Requestors'!I187=0),"",SUM('For Requestors'!H187:'For Requestors'!I187)/43560)</f>
        <v/>
      </c>
      <c r="O192" s="229"/>
      <c r="P192" s="230" t="str">
        <f>IF('For Requestors'!C187="","",((SUM('For Requestors'!E187:G187)/43560)*O192)*0.9)</f>
        <v/>
      </c>
      <c r="Q192" s="230" t="str">
        <f>IF('For Requestors'!C187="","",((SUM('For Requestors'!H187:I187)/43560)*O192)*0.5)</f>
        <v/>
      </c>
      <c r="R192" s="230" t="str">
        <f t="shared" si="10"/>
        <v/>
      </c>
      <c r="S192" s="230" t="str">
        <f t="shared" si="11"/>
        <v/>
      </c>
      <c r="T192" s="229"/>
      <c r="U192" s="229"/>
      <c r="V192" s="230" t="str">
        <f t="shared" si="12"/>
        <v/>
      </c>
      <c r="W192" s="178"/>
      <c r="X192" s="204"/>
      <c r="Y192" s="204"/>
      <c r="Z192" s="204"/>
      <c r="AA192" s="149"/>
      <c r="AB192" s="149"/>
    </row>
    <row r="193" spans="1:28" x14ac:dyDescent="0.25">
      <c r="A193" s="153" t="str">
        <f>IF('For Requestors'!A188 = "","",'For Requestors'!A188)</f>
        <v/>
      </c>
      <c r="B193" s="45" t="str">
        <f>IF('For Requestors'!B188="","",'For Requestors'!B188)</f>
        <v/>
      </c>
      <c r="C193" s="236" t="str">
        <f>IF('For Requestors'!C188="","",'For Requestors'!C188)</f>
        <v/>
      </c>
      <c r="D193" s="179"/>
      <c r="E193" s="148"/>
      <c r="F193" s="225" t="str">
        <f>IF('For Requestors'!L188="","",'For Requestors'!L188)</f>
        <v/>
      </c>
      <c r="G193" s="226" t="str">
        <f>IF('For Requestors'!M188="","",'For Requestors'!M188)</f>
        <v/>
      </c>
      <c r="H193" s="227" t="str">
        <f>IF('For Requestors'!N188="","",'For Requestors'!N188)</f>
        <v/>
      </c>
      <c r="I193" s="211" t="str">
        <f>IF('For Requestors'!K188=0,"",'For Requestors'!K188)</f>
        <v/>
      </c>
      <c r="J193" s="46" t="str">
        <f>IFERROR('For Requestors'!K188/43560,"")</f>
        <v/>
      </c>
      <c r="K193" s="228" t="str">
        <f t="shared" si="9"/>
        <v/>
      </c>
      <c r="L193" s="199" t="str">
        <f>IF('For Requestors'!D188/43560=0,"",'For Requestors'!D188/43560)</f>
        <v/>
      </c>
      <c r="M193" s="199" t="str">
        <f>IF(AND('For Requestors'!E188=0,'For Requestors'!G188=0,'For Requestors'!A188=""),"",SUM('For Requestors'!E188:'For Requestors'!G188)/43560)</f>
        <v/>
      </c>
      <c r="N193" s="199" t="str">
        <f>IF(AND('For Requestors'!H188=0,'For Requestors'!I188=0),"",SUM('For Requestors'!H188:'For Requestors'!I188)/43560)</f>
        <v/>
      </c>
      <c r="O193" s="229"/>
      <c r="P193" s="230" t="str">
        <f>IF('For Requestors'!C188="","",((SUM('For Requestors'!E188:G188)/43560)*O193)*0.9)</f>
        <v/>
      </c>
      <c r="Q193" s="230" t="str">
        <f>IF('For Requestors'!C188="","",((SUM('For Requestors'!H188:I188)/43560)*O193)*0.5)</f>
        <v/>
      </c>
      <c r="R193" s="230" t="str">
        <f t="shared" si="10"/>
        <v/>
      </c>
      <c r="S193" s="230" t="str">
        <f t="shared" si="11"/>
        <v/>
      </c>
      <c r="T193" s="229"/>
      <c r="U193" s="229"/>
      <c r="V193" s="230" t="str">
        <f t="shared" si="12"/>
        <v/>
      </c>
      <c r="W193" s="178"/>
      <c r="X193" s="204"/>
      <c r="Y193" s="204"/>
      <c r="Z193" s="204"/>
      <c r="AA193" s="149"/>
      <c r="AB193" s="149"/>
    </row>
    <row r="194" spans="1:28" x14ac:dyDescent="0.25">
      <c r="A194" s="153" t="str">
        <f>IF('For Requestors'!A189 = "","",'For Requestors'!A189)</f>
        <v/>
      </c>
      <c r="B194" s="45" t="str">
        <f>IF('For Requestors'!B189="","",'For Requestors'!B189)</f>
        <v/>
      </c>
      <c r="C194" s="236" t="str">
        <f>IF('For Requestors'!C189="","",'For Requestors'!C189)</f>
        <v/>
      </c>
      <c r="D194" s="179"/>
      <c r="E194" s="148"/>
      <c r="F194" s="225" t="str">
        <f>IF('For Requestors'!L189="","",'For Requestors'!L189)</f>
        <v/>
      </c>
      <c r="G194" s="226" t="str">
        <f>IF('For Requestors'!M189="","",'For Requestors'!M189)</f>
        <v/>
      </c>
      <c r="H194" s="227" t="str">
        <f>IF('For Requestors'!N189="","",'For Requestors'!N189)</f>
        <v/>
      </c>
      <c r="I194" s="211" t="str">
        <f>IF('For Requestors'!K189=0,"",'For Requestors'!K189)</f>
        <v/>
      </c>
      <c r="J194" s="46" t="str">
        <f>IFERROR('For Requestors'!K189/43560,"")</f>
        <v/>
      </c>
      <c r="K194" s="228" t="str">
        <f t="shared" si="9"/>
        <v/>
      </c>
      <c r="L194" s="199" t="str">
        <f>IF('For Requestors'!D189/43560=0,"",'For Requestors'!D189/43560)</f>
        <v/>
      </c>
      <c r="M194" s="199" t="str">
        <f>IF(AND('For Requestors'!E189=0,'For Requestors'!G189=0,'For Requestors'!A189=""),"",SUM('For Requestors'!E189:'For Requestors'!G189)/43560)</f>
        <v/>
      </c>
      <c r="N194" s="199" t="str">
        <f>IF(AND('For Requestors'!H189=0,'For Requestors'!I189=0),"",SUM('For Requestors'!H189:'For Requestors'!I189)/43560)</f>
        <v/>
      </c>
      <c r="O194" s="229"/>
      <c r="P194" s="230" t="str">
        <f>IF('For Requestors'!C189="","",((SUM('For Requestors'!E189:G189)/43560)*O194)*0.9)</f>
        <v/>
      </c>
      <c r="Q194" s="230" t="str">
        <f>IF('For Requestors'!C189="","",((SUM('For Requestors'!H189:I189)/43560)*O194)*0.5)</f>
        <v/>
      </c>
      <c r="R194" s="230" t="str">
        <f t="shared" si="10"/>
        <v/>
      </c>
      <c r="S194" s="230" t="str">
        <f t="shared" si="11"/>
        <v/>
      </c>
      <c r="T194" s="229"/>
      <c r="U194" s="229"/>
      <c r="V194" s="230" t="str">
        <f t="shared" si="12"/>
        <v/>
      </c>
      <c r="W194" s="178"/>
      <c r="X194" s="204"/>
      <c r="Y194" s="204"/>
      <c r="Z194" s="204"/>
      <c r="AA194" s="149"/>
      <c r="AB194" s="149"/>
    </row>
    <row r="195" spans="1:28" x14ac:dyDescent="0.25">
      <c r="A195" s="153" t="str">
        <f>IF('For Requestors'!A190 = "","",'For Requestors'!A190)</f>
        <v/>
      </c>
      <c r="B195" s="45" t="str">
        <f>IF('For Requestors'!B190="","",'For Requestors'!B190)</f>
        <v/>
      </c>
      <c r="C195" s="236" t="str">
        <f>IF('For Requestors'!C190="","",'For Requestors'!C190)</f>
        <v/>
      </c>
      <c r="D195" s="179"/>
      <c r="E195" s="148"/>
      <c r="F195" s="225" t="str">
        <f>IF('For Requestors'!L190="","",'For Requestors'!L190)</f>
        <v/>
      </c>
      <c r="G195" s="226" t="str">
        <f>IF('For Requestors'!M190="","",'For Requestors'!M190)</f>
        <v/>
      </c>
      <c r="H195" s="227" t="str">
        <f>IF('For Requestors'!N190="","",'For Requestors'!N190)</f>
        <v/>
      </c>
      <c r="I195" s="211" t="str">
        <f>IF('For Requestors'!K190=0,"",'For Requestors'!K190)</f>
        <v/>
      </c>
      <c r="J195" s="46" t="str">
        <f>IFERROR('For Requestors'!K190/43560,"")</f>
        <v/>
      </c>
      <c r="K195" s="228" t="str">
        <f t="shared" si="9"/>
        <v/>
      </c>
      <c r="L195" s="199" t="str">
        <f>IF('For Requestors'!D190/43560=0,"",'For Requestors'!D190/43560)</f>
        <v/>
      </c>
      <c r="M195" s="199" t="str">
        <f>IF(AND('For Requestors'!E190=0,'For Requestors'!G190=0,'For Requestors'!A190=""),"",SUM('For Requestors'!E190:'For Requestors'!G190)/43560)</f>
        <v/>
      </c>
      <c r="N195" s="199" t="str">
        <f>IF(AND('For Requestors'!H190=0,'For Requestors'!I190=0),"",SUM('For Requestors'!H190:'For Requestors'!I190)/43560)</f>
        <v/>
      </c>
      <c r="O195" s="229"/>
      <c r="P195" s="230" t="str">
        <f>IF('For Requestors'!C190="","",((SUM('For Requestors'!E190:G190)/43560)*O195)*0.9)</f>
        <v/>
      </c>
      <c r="Q195" s="230" t="str">
        <f>IF('For Requestors'!C190="","",((SUM('For Requestors'!H190:I190)/43560)*O195)*0.5)</f>
        <v/>
      </c>
      <c r="R195" s="230" t="str">
        <f t="shared" si="10"/>
        <v/>
      </c>
      <c r="S195" s="230" t="str">
        <f t="shared" si="11"/>
        <v/>
      </c>
      <c r="T195" s="229"/>
      <c r="U195" s="229"/>
      <c r="V195" s="230" t="str">
        <f t="shared" si="12"/>
        <v/>
      </c>
      <c r="W195" s="178"/>
      <c r="X195" s="204"/>
      <c r="Y195" s="204"/>
      <c r="Z195" s="204"/>
      <c r="AA195" s="149"/>
      <c r="AB195" s="149"/>
    </row>
    <row r="196" spans="1:28" x14ac:dyDescent="0.25">
      <c r="A196" s="153" t="str">
        <f>IF('For Requestors'!A191 = "","",'For Requestors'!A191)</f>
        <v/>
      </c>
      <c r="B196" s="45" t="str">
        <f>IF('For Requestors'!B191="","",'For Requestors'!B191)</f>
        <v/>
      </c>
      <c r="C196" s="236" t="str">
        <f>IF('For Requestors'!C191="","",'For Requestors'!C191)</f>
        <v/>
      </c>
      <c r="D196" s="179"/>
      <c r="E196" s="148"/>
      <c r="F196" s="225" t="str">
        <f>IF('For Requestors'!L191="","",'For Requestors'!L191)</f>
        <v/>
      </c>
      <c r="G196" s="226" t="str">
        <f>IF('For Requestors'!M191="","",'For Requestors'!M191)</f>
        <v/>
      </c>
      <c r="H196" s="227" t="str">
        <f>IF('For Requestors'!N191="","",'For Requestors'!N191)</f>
        <v/>
      </c>
      <c r="I196" s="211" t="str">
        <f>IF('For Requestors'!K191=0,"",'For Requestors'!K191)</f>
        <v/>
      </c>
      <c r="J196" s="46" t="str">
        <f>IFERROR('For Requestors'!K191/43560,"")</f>
        <v/>
      </c>
      <c r="K196" s="228" t="str">
        <f t="shared" si="9"/>
        <v/>
      </c>
      <c r="L196" s="199" t="str">
        <f>IF('For Requestors'!D191/43560=0,"",'For Requestors'!D191/43560)</f>
        <v/>
      </c>
      <c r="M196" s="199" t="str">
        <f>IF(AND('For Requestors'!E191=0,'For Requestors'!G191=0,'For Requestors'!A191=""),"",SUM('For Requestors'!E191:'For Requestors'!G191)/43560)</f>
        <v/>
      </c>
      <c r="N196" s="199" t="str">
        <f>IF(AND('For Requestors'!H191=0,'For Requestors'!I191=0),"",SUM('For Requestors'!H191:'For Requestors'!I191)/43560)</f>
        <v/>
      </c>
      <c r="O196" s="229"/>
      <c r="P196" s="230" t="str">
        <f>IF('For Requestors'!C191="","",((SUM('For Requestors'!E191:G191)/43560)*O196)*0.9)</f>
        <v/>
      </c>
      <c r="Q196" s="230" t="str">
        <f>IF('For Requestors'!C191="","",((SUM('For Requestors'!H191:I191)/43560)*O196)*0.5)</f>
        <v/>
      </c>
      <c r="R196" s="230" t="str">
        <f t="shared" si="10"/>
        <v/>
      </c>
      <c r="S196" s="230" t="str">
        <f t="shared" si="11"/>
        <v/>
      </c>
      <c r="T196" s="229"/>
      <c r="U196" s="229"/>
      <c r="V196" s="230" t="str">
        <f t="shared" si="12"/>
        <v/>
      </c>
      <c r="W196" s="178"/>
      <c r="X196" s="204"/>
      <c r="Y196" s="204"/>
      <c r="Z196" s="204"/>
      <c r="AA196" s="149"/>
      <c r="AB196" s="149"/>
    </row>
    <row r="197" spans="1:28" x14ac:dyDescent="0.25">
      <c r="A197" s="153" t="str">
        <f>IF('For Requestors'!A192 = "","",'For Requestors'!A192)</f>
        <v/>
      </c>
      <c r="B197" s="45" t="str">
        <f>IF('For Requestors'!B192="","",'For Requestors'!B192)</f>
        <v/>
      </c>
      <c r="C197" s="236" t="str">
        <f>IF('For Requestors'!C192="","",'For Requestors'!C192)</f>
        <v/>
      </c>
      <c r="D197" s="179"/>
      <c r="E197" s="148"/>
      <c r="F197" s="225" t="str">
        <f>IF('For Requestors'!L192="","",'For Requestors'!L192)</f>
        <v/>
      </c>
      <c r="G197" s="226" t="str">
        <f>IF('For Requestors'!M192="","",'For Requestors'!M192)</f>
        <v/>
      </c>
      <c r="H197" s="227" t="str">
        <f>IF('For Requestors'!N192="","",'For Requestors'!N192)</f>
        <v/>
      </c>
      <c r="I197" s="211" t="str">
        <f>IF('For Requestors'!K192=0,"",'For Requestors'!K192)</f>
        <v/>
      </c>
      <c r="J197" s="46" t="str">
        <f>IFERROR('For Requestors'!K192/43560,"")</f>
        <v/>
      </c>
      <c r="K197" s="228" t="str">
        <f t="shared" si="9"/>
        <v/>
      </c>
      <c r="L197" s="199" t="str">
        <f>IF('For Requestors'!D192/43560=0,"",'For Requestors'!D192/43560)</f>
        <v/>
      </c>
      <c r="M197" s="199" t="str">
        <f>IF(AND('For Requestors'!E192=0,'For Requestors'!G192=0,'For Requestors'!A192=""),"",SUM('For Requestors'!E192:'For Requestors'!G192)/43560)</f>
        <v/>
      </c>
      <c r="N197" s="199" t="str">
        <f>IF(AND('For Requestors'!H192=0,'For Requestors'!I192=0),"",SUM('For Requestors'!H192:'For Requestors'!I192)/43560)</f>
        <v/>
      </c>
      <c r="O197" s="229"/>
      <c r="P197" s="230" t="str">
        <f>IF('For Requestors'!C192="","",((SUM('For Requestors'!E192:G192)/43560)*O197)*0.9)</f>
        <v/>
      </c>
      <c r="Q197" s="230" t="str">
        <f>IF('For Requestors'!C192="","",((SUM('For Requestors'!H192:I192)/43560)*O197)*0.5)</f>
        <v/>
      </c>
      <c r="R197" s="230" t="str">
        <f t="shared" si="10"/>
        <v/>
      </c>
      <c r="S197" s="230" t="str">
        <f t="shared" si="11"/>
        <v/>
      </c>
      <c r="T197" s="229"/>
      <c r="U197" s="229"/>
      <c r="V197" s="230" t="str">
        <f t="shared" si="12"/>
        <v/>
      </c>
      <c r="W197" s="178"/>
      <c r="X197" s="204"/>
      <c r="Y197" s="204"/>
      <c r="Z197" s="204"/>
      <c r="AA197" s="149"/>
      <c r="AB197" s="149"/>
    </row>
    <row r="198" spans="1:28" x14ac:dyDescent="0.25">
      <c r="A198" s="153" t="str">
        <f>IF('For Requestors'!A193 = "","",'For Requestors'!A193)</f>
        <v/>
      </c>
      <c r="B198" s="45" t="str">
        <f>IF('For Requestors'!B193="","",'For Requestors'!B193)</f>
        <v/>
      </c>
      <c r="C198" s="236" t="str">
        <f>IF('For Requestors'!C193="","",'For Requestors'!C193)</f>
        <v/>
      </c>
      <c r="D198" s="179"/>
      <c r="E198" s="148"/>
      <c r="F198" s="225" t="str">
        <f>IF('For Requestors'!L193="","",'For Requestors'!L193)</f>
        <v/>
      </c>
      <c r="G198" s="226" t="str">
        <f>IF('For Requestors'!M193="","",'For Requestors'!M193)</f>
        <v/>
      </c>
      <c r="H198" s="227" t="str">
        <f>IF('For Requestors'!N193="","",'For Requestors'!N193)</f>
        <v/>
      </c>
      <c r="I198" s="211" t="str">
        <f>IF('For Requestors'!K193=0,"",'For Requestors'!K193)</f>
        <v/>
      </c>
      <c r="J198" s="46" t="str">
        <f>IFERROR('For Requestors'!K193/43560,"")</f>
        <v/>
      </c>
      <c r="K198" s="228" t="str">
        <f t="shared" si="9"/>
        <v/>
      </c>
      <c r="L198" s="199" t="str">
        <f>IF('For Requestors'!D193/43560=0,"",'For Requestors'!D193/43560)</f>
        <v/>
      </c>
      <c r="M198" s="199" t="str">
        <f>IF(AND('For Requestors'!E193=0,'For Requestors'!G193=0,'For Requestors'!A193=""),"",SUM('For Requestors'!E193:'For Requestors'!G193)/43560)</f>
        <v/>
      </c>
      <c r="N198" s="199" t="str">
        <f>IF(AND('For Requestors'!H193=0,'For Requestors'!I193=0),"",SUM('For Requestors'!H193:'For Requestors'!I193)/43560)</f>
        <v/>
      </c>
      <c r="O198" s="229"/>
      <c r="P198" s="230" t="str">
        <f>IF('For Requestors'!C193="","",((SUM('For Requestors'!E193:G193)/43560)*O198)*0.9)</f>
        <v/>
      </c>
      <c r="Q198" s="230" t="str">
        <f>IF('For Requestors'!C193="","",((SUM('For Requestors'!H193:I193)/43560)*O198)*0.5)</f>
        <v/>
      </c>
      <c r="R198" s="230" t="str">
        <f t="shared" si="10"/>
        <v/>
      </c>
      <c r="S198" s="230" t="str">
        <f t="shared" si="11"/>
        <v/>
      </c>
      <c r="T198" s="229"/>
      <c r="U198" s="229"/>
      <c r="V198" s="230" t="str">
        <f t="shared" si="12"/>
        <v/>
      </c>
      <c r="W198" s="178"/>
      <c r="X198" s="204"/>
      <c r="Y198" s="204"/>
      <c r="Z198" s="204"/>
      <c r="AA198" s="149"/>
      <c r="AB198" s="149"/>
    </row>
    <row r="199" spans="1:28" x14ac:dyDescent="0.25">
      <c r="A199" s="153" t="str">
        <f>IF('For Requestors'!A194 = "","",'For Requestors'!A194)</f>
        <v/>
      </c>
      <c r="B199" s="45" t="str">
        <f>IF('For Requestors'!B194="","",'For Requestors'!B194)</f>
        <v/>
      </c>
      <c r="C199" s="236" t="str">
        <f>IF('For Requestors'!C194="","",'For Requestors'!C194)</f>
        <v/>
      </c>
      <c r="D199" s="179"/>
      <c r="E199" s="148"/>
      <c r="F199" s="225" t="str">
        <f>IF('For Requestors'!L194="","",'For Requestors'!L194)</f>
        <v/>
      </c>
      <c r="G199" s="226" t="str">
        <f>IF('For Requestors'!M194="","",'For Requestors'!M194)</f>
        <v/>
      </c>
      <c r="H199" s="227" t="str">
        <f>IF('For Requestors'!N194="","",'For Requestors'!N194)</f>
        <v/>
      </c>
      <c r="I199" s="211" t="str">
        <f>IF('For Requestors'!K194=0,"",'For Requestors'!K194)</f>
        <v/>
      </c>
      <c r="J199" s="46" t="str">
        <f>IFERROR('For Requestors'!K194/43560,"")</f>
        <v/>
      </c>
      <c r="K199" s="228" t="str">
        <f t="shared" si="9"/>
        <v/>
      </c>
      <c r="L199" s="199" t="str">
        <f>IF('For Requestors'!D194/43560=0,"",'For Requestors'!D194/43560)</f>
        <v/>
      </c>
      <c r="M199" s="199" t="str">
        <f>IF(AND('For Requestors'!E194=0,'For Requestors'!G194=0,'For Requestors'!A194=""),"",SUM('For Requestors'!E194:'For Requestors'!G194)/43560)</f>
        <v/>
      </c>
      <c r="N199" s="199" t="str">
        <f>IF(AND('For Requestors'!H194=0,'For Requestors'!I194=0),"",SUM('For Requestors'!H194:'For Requestors'!I194)/43560)</f>
        <v/>
      </c>
      <c r="O199" s="229"/>
      <c r="P199" s="230" t="str">
        <f>IF('For Requestors'!C194="","",((SUM('For Requestors'!E194:G194)/43560)*O199)*0.9)</f>
        <v/>
      </c>
      <c r="Q199" s="230" t="str">
        <f>IF('For Requestors'!C194="","",((SUM('For Requestors'!H194:I194)/43560)*O199)*0.5)</f>
        <v/>
      </c>
      <c r="R199" s="230" t="str">
        <f t="shared" si="10"/>
        <v/>
      </c>
      <c r="S199" s="230" t="str">
        <f t="shared" si="11"/>
        <v/>
      </c>
      <c r="T199" s="229"/>
      <c r="U199" s="229"/>
      <c r="V199" s="230" t="str">
        <f t="shared" si="12"/>
        <v/>
      </c>
      <c r="W199" s="178"/>
      <c r="X199" s="204"/>
      <c r="Y199" s="204"/>
      <c r="Z199" s="204"/>
      <c r="AA199" s="149"/>
      <c r="AB199" s="149"/>
    </row>
    <row r="200" spans="1:28" x14ac:dyDescent="0.25">
      <c r="A200" s="153" t="str">
        <f>IF('For Requestors'!A195 = "","",'For Requestors'!A195)</f>
        <v/>
      </c>
      <c r="B200" s="45" t="str">
        <f>IF('For Requestors'!B195="","",'For Requestors'!B195)</f>
        <v/>
      </c>
      <c r="C200" s="236" t="str">
        <f>IF('For Requestors'!C195="","",'For Requestors'!C195)</f>
        <v/>
      </c>
      <c r="D200" s="179"/>
      <c r="E200" s="148"/>
      <c r="F200" s="225" t="str">
        <f>IF('For Requestors'!L195="","",'For Requestors'!L195)</f>
        <v/>
      </c>
      <c r="G200" s="226" t="str">
        <f>IF('For Requestors'!M195="","",'For Requestors'!M195)</f>
        <v/>
      </c>
      <c r="H200" s="227" t="str">
        <f>IF('For Requestors'!N195="","",'For Requestors'!N195)</f>
        <v/>
      </c>
      <c r="I200" s="211" t="str">
        <f>IF('For Requestors'!K195=0,"",'For Requestors'!K195)</f>
        <v/>
      </c>
      <c r="J200" s="46" t="str">
        <f>IFERROR('For Requestors'!K195/43560,"")</f>
        <v/>
      </c>
      <c r="K200" s="228" t="str">
        <f t="shared" si="9"/>
        <v/>
      </c>
      <c r="L200" s="199" t="str">
        <f>IF('For Requestors'!D195/43560=0,"",'For Requestors'!D195/43560)</f>
        <v/>
      </c>
      <c r="M200" s="199" t="str">
        <f>IF(AND('For Requestors'!E195=0,'For Requestors'!G195=0,'For Requestors'!A195=""),"",SUM('For Requestors'!E195:'For Requestors'!G195)/43560)</f>
        <v/>
      </c>
      <c r="N200" s="199" t="str">
        <f>IF(AND('For Requestors'!H195=0,'For Requestors'!I195=0),"",SUM('For Requestors'!H195:'For Requestors'!I195)/43560)</f>
        <v/>
      </c>
      <c r="O200" s="229"/>
      <c r="P200" s="230" t="str">
        <f>IF('For Requestors'!C195="","",((SUM('For Requestors'!E195:G195)/43560)*O200)*0.9)</f>
        <v/>
      </c>
      <c r="Q200" s="230" t="str">
        <f>IF('For Requestors'!C195="","",((SUM('For Requestors'!H195:I195)/43560)*O200)*0.5)</f>
        <v/>
      </c>
      <c r="R200" s="230" t="str">
        <f t="shared" si="10"/>
        <v/>
      </c>
      <c r="S200" s="230" t="str">
        <f t="shared" si="11"/>
        <v/>
      </c>
      <c r="T200" s="229"/>
      <c r="U200" s="229"/>
      <c r="V200" s="230" t="str">
        <f t="shared" si="12"/>
        <v/>
      </c>
      <c r="W200" s="178"/>
      <c r="X200" s="204"/>
      <c r="Y200" s="204"/>
      <c r="Z200" s="204"/>
      <c r="AA200" s="149"/>
      <c r="AB200" s="149"/>
    </row>
    <row r="201" spans="1:28" x14ac:dyDescent="0.25">
      <c r="A201" s="153" t="str">
        <f>IF('For Requestors'!A196 = "","",'For Requestors'!A196)</f>
        <v/>
      </c>
      <c r="B201" s="45" t="str">
        <f>IF('For Requestors'!B196="","",'For Requestors'!B196)</f>
        <v/>
      </c>
      <c r="C201" s="236" t="str">
        <f>IF('For Requestors'!C196="","",'For Requestors'!C196)</f>
        <v/>
      </c>
      <c r="D201" s="179"/>
      <c r="E201" s="148"/>
      <c r="F201" s="225" t="str">
        <f>IF('For Requestors'!L196="","",'For Requestors'!L196)</f>
        <v/>
      </c>
      <c r="G201" s="226" t="str">
        <f>IF('For Requestors'!M196="","",'For Requestors'!M196)</f>
        <v/>
      </c>
      <c r="H201" s="227" t="str">
        <f>IF('For Requestors'!N196="","",'For Requestors'!N196)</f>
        <v/>
      </c>
      <c r="I201" s="211" t="str">
        <f>IF('For Requestors'!K196=0,"",'For Requestors'!K196)</f>
        <v/>
      </c>
      <c r="J201" s="46" t="str">
        <f>IFERROR('For Requestors'!K196/43560,"")</f>
        <v/>
      </c>
      <c r="K201" s="228" t="str">
        <f t="shared" si="9"/>
        <v/>
      </c>
      <c r="L201" s="199" t="str">
        <f>IF('For Requestors'!D196/43560=0,"",'For Requestors'!D196/43560)</f>
        <v/>
      </c>
      <c r="M201" s="199" t="str">
        <f>IF(AND('For Requestors'!E196=0,'For Requestors'!G196=0,'For Requestors'!A196=""),"",SUM('For Requestors'!E196:'For Requestors'!G196)/43560)</f>
        <v/>
      </c>
      <c r="N201" s="199" t="str">
        <f>IF(AND('For Requestors'!H196=0,'For Requestors'!I196=0),"",SUM('For Requestors'!H196:'For Requestors'!I196)/43560)</f>
        <v/>
      </c>
      <c r="O201" s="229"/>
      <c r="P201" s="230" t="str">
        <f>IF('For Requestors'!C196="","",((SUM('For Requestors'!E196:G196)/43560)*O201)*0.9)</f>
        <v/>
      </c>
      <c r="Q201" s="230" t="str">
        <f>IF('For Requestors'!C196="","",((SUM('For Requestors'!H196:I196)/43560)*O201)*0.5)</f>
        <v/>
      </c>
      <c r="R201" s="230" t="str">
        <f t="shared" si="10"/>
        <v/>
      </c>
      <c r="S201" s="230" t="str">
        <f t="shared" si="11"/>
        <v/>
      </c>
      <c r="T201" s="229"/>
      <c r="U201" s="229"/>
      <c r="V201" s="230" t="str">
        <f t="shared" si="12"/>
        <v/>
      </c>
      <c r="W201" s="178"/>
      <c r="X201" s="204"/>
      <c r="Y201" s="204"/>
      <c r="Z201" s="204"/>
      <c r="AA201" s="149"/>
      <c r="AB201" s="149"/>
    </row>
    <row r="202" spans="1:28" x14ac:dyDescent="0.25">
      <c r="A202" s="153" t="str">
        <f>IF('For Requestors'!A197 = "","",'For Requestors'!A197)</f>
        <v/>
      </c>
      <c r="B202" s="45" t="str">
        <f>IF('For Requestors'!B197="","",'For Requestors'!B197)</f>
        <v/>
      </c>
      <c r="C202" s="236" t="str">
        <f>IF('For Requestors'!C197="","",'For Requestors'!C197)</f>
        <v/>
      </c>
      <c r="D202" s="179"/>
      <c r="E202" s="148"/>
      <c r="F202" s="225" t="str">
        <f>IF('For Requestors'!L197="","",'For Requestors'!L197)</f>
        <v/>
      </c>
      <c r="G202" s="226" t="str">
        <f>IF('For Requestors'!M197="","",'For Requestors'!M197)</f>
        <v/>
      </c>
      <c r="H202" s="227" t="str">
        <f>IF('For Requestors'!N197="","",'For Requestors'!N197)</f>
        <v/>
      </c>
      <c r="I202" s="211" t="str">
        <f>IF('For Requestors'!K197=0,"",'For Requestors'!K197)</f>
        <v/>
      </c>
      <c r="J202" s="46" t="str">
        <f>IFERROR('For Requestors'!K197/43560,"")</f>
        <v/>
      </c>
      <c r="K202" s="228" t="str">
        <f t="shared" si="9"/>
        <v/>
      </c>
      <c r="L202" s="199" t="str">
        <f>IF('For Requestors'!D197/43560=0,"",'For Requestors'!D197/43560)</f>
        <v/>
      </c>
      <c r="M202" s="199" t="str">
        <f>IF(AND('For Requestors'!E197=0,'For Requestors'!G197=0,'For Requestors'!A197=""),"",SUM('For Requestors'!E197:'For Requestors'!G197)/43560)</f>
        <v/>
      </c>
      <c r="N202" s="199" t="str">
        <f>IF(AND('For Requestors'!H197=0,'For Requestors'!I197=0),"",SUM('For Requestors'!H197:'For Requestors'!I197)/43560)</f>
        <v/>
      </c>
      <c r="O202" s="229"/>
      <c r="P202" s="230" t="str">
        <f>IF('For Requestors'!C197="","",((SUM('For Requestors'!E197:G197)/43560)*O202)*0.9)</f>
        <v/>
      </c>
      <c r="Q202" s="230" t="str">
        <f>IF('For Requestors'!C197="","",((SUM('For Requestors'!H197:I197)/43560)*O202)*0.5)</f>
        <v/>
      </c>
      <c r="R202" s="230" t="str">
        <f t="shared" si="10"/>
        <v/>
      </c>
      <c r="S202" s="230" t="str">
        <f t="shared" si="11"/>
        <v/>
      </c>
      <c r="T202" s="229"/>
      <c r="U202" s="229"/>
      <c r="V202" s="230" t="str">
        <f t="shared" si="12"/>
        <v/>
      </c>
      <c r="W202" s="178"/>
      <c r="X202" s="204"/>
      <c r="Y202" s="204"/>
      <c r="Z202" s="204"/>
      <c r="AA202" s="149"/>
      <c r="AB202" s="149"/>
    </row>
    <row r="203" spans="1:28" x14ac:dyDescent="0.25">
      <c r="A203" s="153" t="str">
        <f>IF('For Requestors'!A198 = "","",'For Requestors'!A198)</f>
        <v/>
      </c>
      <c r="B203" s="45" t="str">
        <f>IF('For Requestors'!B198="","",'For Requestors'!B198)</f>
        <v/>
      </c>
      <c r="C203" s="236" t="str">
        <f>IF('For Requestors'!C198="","",'For Requestors'!C198)</f>
        <v/>
      </c>
      <c r="D203" s="179"/>
      <c r="E203" s="148"/>
      <c r="F203" s="225" t="str">
        <f>IF('For Requestors'!L198="","",'For Requestors'!L198)</f>
        <v/>
      </c>
      <c r="G203" s="226" t="str">
        <f>IF('For Requestors'!M198="","",'For Requestors'!M198)</f>
        <v/>
      </c>
      <c r="H203" s="227" t="str">
        <f>IF('For Requestors'!N198="","",'For Requestors'!N198)</f>
        <v/>
      </c>
      <c r="I203" s="211" t="str">
        <f>IF('For Requestors'!K198=0,"",'For Requestors'!K198)</f>
        <v/>
      </c>
      <c r="J203" s="46" t="str">
        <f>IFERROR('For Requestors'!K198/43560,"")</f>
        <v/>
      </c>
      <c r="K203" s="228" t="str">
        <f t="shared" ref="K203:K266" si="13">IFERROR(G203/J203,"")</f>
        <v/>
      </c>
      <c r="L203" s="199" t="str">
        <f>IF('For Requestors'!D198/43560=0,"",'For Requestors'!D198/43560)</f>
        <v/>
      </c>
      <c r="M203" s="199" t="str">
        <f>IF(AND('For Requestors'!E198=0,'For Requestors'!G198=0,'For Requestors'!A198=""),"",SUM('For Requestors'!E198:'For Requestors'!G198)/43560)</f>
        <v/>
      </c>
      <c r="N203" s="199" t="str">
        <f>IF(AND('For Requestors'!H198=0,'For Requestors'!I198=0),"",SUM('For Requestors'!H198:'For Requestors'!I198)/43560)</f>
        <v/>
      </c>
      <c r="O203" s="229"/>
      <c r="P203" s="230" t="str">
        <f>IF('For Requestors'!C198="","",((SUM('For Requestors'!E198:G198)/43560)*O203)*0.9)</f>
        <v/>
      </c>
      <c r="Q203" s="230" t="str">
        <f>IF('For Requestors'!C198="","",((SUM('For Requestors'!H198:I198)/43560)*O203)*0.5)</f>
        <v/>
      </c>
      <c r="R203" s="230" t="str">
        <f t="shared" ref="R203:R266" si="14">IFERROR(L203*O203, "")</f>
        <v/>
      </c>
      <c r="S203" s="230" t="str">
        <f t="shared" ref="S203:S266" si="15">IFERROR(P203+Q203,"")</f>
        <v/>
      </c>
      <c r="T203" s="229"/>
      <c r="U203" s="229"/>
      <c r="V203" s="230" t="str">
        <f t="shared" ref="V203:V266" si="16">IF(SUM(R203:U203) = 0,"",SUM(R203:U203))</f>
        <v/>
      </c>
      <c r="W203" s="178"/>
      <c r="X203" s="204"/>
      <c r="Y203" s="204"/>
      <c r="Z203" s="204"/>
      <c r="AA203" s="149"/>
      <c r="AB203" s="149"/>
    </row>
    <row r="204" spans="1:28" x14ac:dyDescent="0.25">
      <c r="A204" s="153" t="str">
        <f>IF('For Requestors'!A199 = "","",'For Requestors'!A199)</f>
        <v/>
      </c>
      <c r="B204" s="45" t="str">
        <f>IF('For Requestors'!B199="","",'For Requestors'!B199)</f>
        <v/>
      </c>
      <c r="C204" s="236" t="str">
        <f>IF('For Requestors'!C199="","",'For Requestors'!C199)</f>
        <v/>
      </c>
      <c r="D204" s="179"/>
      <c r="E204" s="148"/>
      <c r="F204" s="225" t="str">
        <f>IF('For Requestors'!L199="","",'For Requestors'!L199)</f>
        <v/>
      </c>
      <c r="G204" s="226" t="str">
        <f>IF('For Requestors'!M199="","",'For Requestors'!M199)</f>
        <v/>
      </c>
      <c r="H204" s="227" t="str">
        <f>IF('For Requestors'!N199="","",'For Requestors'!N199)</f>
        <v/>
      </c>
      <c r="I204" s="211" t="str">
        <f>IF('For Requestors'!K199=0,"",'For Requestors'!K199)</f>
        <v/>
      </c>
      <c r="J204" s="46" t="str">
        <f>IFERROR('For Requestors'!K199/43560,"")</f>
        <v/>
      </c>
      <c r="K204" s="228" t="str">
        <f t="shared" si="13"/>
        <v/>
      </c>
      <c r="L204" s="199" t="str">
        <f>IF('For Requestors'!D199/43560=0,"",'For Requestors'!D199/43560)</f>
        <v/>
      </c>
      <c r="M204" s="199" t="str">
        <f>IF(AND('For Requestors'!E199=0,'For Requestors'!G199=0,'For Requestors'!A199=""),"",SUM('For Requestors'!E199:'For Requestors'!G199)/43560)</f>
        <v/>
      </c>
      <c r="N204" s="199" t="str">
        <f>IF(AND('For Requestors'!H199=0,'For Requestors'!I199=0),"",SUM('For Requestors'!H199:'For Requestors'!I199)/43560)</f>
        <v/>
      </c>
      <c r="O204" s="229"/>
      <c r="P204" s="230" t="str">
        <f>IF('For Requestors'!C199="","",((SUM('For Requestors'!E199:G199)/43560)*O204)*0.9)</f>
        <v/>
      </c>
      <c r="Q204" s="230" t="str">
        <f>IF('For Requestors'!C199="","",((SUM('For Requestors'!H199:I199)/43560)*O204)*0.5)</f>
        <v/>
      </c>
      <c r="R204" s="230" t="str">
        <f t="shared" si="14"/>
        <v/>
      </c>
      <c r="S204" s="230" t="str">
        <f t="shared" si="15"/>
        <v/>
      </c>
      <c r="T204" s="229"/>
      <c r="U204" s="229"/>
      <c r="V204" s="230" t="str">
        <f t="shared" si="16"/>
        <v/>
      </c>
      <c r="W204" s="178"/>
      <c r="X204" s="204"/>
      <c r="Y204" s="204"/>
      <c r="Z204" s="204"/>
      <c r="AA204" s="149"/>
      <c r="AB204" s="149"/>
    </row>
    <row r="205" spans="1:28" x14ac:dyDescent="0.25">
      <c r="A205" s="153" t="str">
        <f>IF('For Requestors'!A200 = "","",'For Requestors'!A200)</f>
        <v/>
      </c>
      <c r="B205" s="45" t="str">
        <f>IF('For Requestors'!B200="","",'For Requestors'!B200)</f>
        <v/>
      </c>
      <c r="C205" s="236" t="str">
        <f>IF('For Requestors'!C200="","",'For Requestors'!C200)</f>
        <v/>
      </c>
      <c r="D205" s="179"/>
      <c r="E205" s="148"/>
      <c r="F205" s="225" t="str">
        <f>IF('For Requestors'!L200="","",'For Requestors'!L200)</f>
        <v/>
      </c>
      <c r="G205" s="226" t="str">
        <f>IF('For Requestors'!M200="","",'For Requestors'!M200)</f>
        <v/>
      </c>
      <c r="H205" s="227" t="str">
        <f>IF('For Requestors'!N200="","",'For Requestors'!N200)</f>
        <v/>
      </c>
      <c r="I205" s="211" t="str">
        <f>IF('For Requestors'!K200=0,"",'For Requestors'!K200)</f>
        <v/>
      </c>
      <c r="J205" s="46" t="str">
        <f>IFERROR('For Requestors'!K200/43560,"")</f>
        <v/>
      </c>
      <c r="K205" s="228" t="str">
        <f t="shared" si="13"/>
        <v/>
      </c>
      <c r="L205" s="199" t="str">
        <f>IF('For Requestors'!D200/43560=0,"",'For Requestors'!D200/43560)</f>
        <v/>
      </c>
      <c r="M205" s="199" t="str">
        <f>IF(AND('For Requestors'!E200=0,'For Requestors'!G200=0,'For Requestors'!A200=""),"",SUM('For Requestors'!E200:'For Requestors'!G200)/43560)</f>
        <v/>
      </c>
      <c r="N205" s="199" t="str">
        <f>IF(AND('For Requestors'!H200=0,'For Requestors'!I200=0),"",SUM('For Requestors'!H200:'For Requestors'!I200)/43560)</f>
        <v/>
      </c>
      <c r="O205" s="229"/>
      <c r="P205" s="230" t="str">
        <f>IF('For Requestors'!C200="","",((SUM('For Requestors'!E200:G200)/43560)*O205)*0.9)</f>
        <v/>
      </c>
      <c r="Q205" s="230" t="str">
        <f>IF('For Requestors'!C200="","",((SUM('For Requestors'!H200:I200)/43560)*O205)*0.5)</f>
        <v/>
      </c>
      <c r="R205" s="230" t="str">
        <f t="shared" si="14"/>
        <v/>
      </c>
      <c r="S205" s="230" t="str">
        <f t="shared" si="15"/>
        <v/>
      </c>
      <c r="T205" s="229"/>
      <c r="U205" s="229"/>
      <c r="V205" s="230" t="str">
        <f t="shared" si="16"/>
        <v/>
      </c>
      <c r="W205" s="178"/>
      <c r="X205" s="204"/>
      <c r="Y205" s="204"/>
      <c r="Z205" s="204"/>
      <c r="AA205" s="149"/>
      <c r="AB205" s="149"/>
    </row>
    <row r="206" spans="1:28" x14ac:dyDescent="0.25">
      <c r="A206" s="153" t="str">
        <f>IF('For Requestors'!A201 = "","",'For Requestors'!A201)</f>
        <v/>
      </c>
      <c r="B206" s="45" t="str">
        <f>IF('For Requestors'!B201="","",'For Requestors'!B201)</f>
        <v/>
      </c>
      <c r="C206" s="236" t="str">
        <f>IF('For Requestors'!C201="","",'For Requestors'!C201)</f>
        <v/>
      </c>
      <c r="D206" s="179"/>
      <c r="E206" s="148"/>
      <c r="F206" s="225" t="str">
        <f>IF('For Requestors'!L201="","",'For Requestors'!L201)</f>
        <v/>
      </c>
      <c r="G206" s="226" t="str">
        <f>IF('For Requestors'!M201="","",'For Requestors'!M201)</f>
        <v/>
      </c>
      <c r="H206" s="227" t="str">
        <f>IF('For Requestors'!N201="","",'For Requestors'!N201)</f>
        <v/>
      </c>
      <c r="I206" s="211" t="str">
        <f>IF('For Requestors'!K201=0,"",'For Requestors'!K201)</f>
        <v/>
      </c>
      <c r="J206" s="46" t="str">
        <f>IFERROR('For Requestors'!K201/43560,"")</f>
        <v/>
      </c>
      <c r="K206" s="228" t="str">
        <f t="shared" si="13"/>
        <v/>
      </c>
      <c r="L206" s="199" t="str">
        <f>IF('For Requestors'!D201/43560=0,"",'For Requestors'!D201/43560)</f>
        <v/>
      </c>
      <c r="M206" s="199" t="str">
        <f>IF(AND('For Requestors'!E201=0,'For Requestors'!G201=0,'For Requestors'!A201=""),"",SUM('For Requestors'!E201:'For Requestors'!G201)/43560)</f>
        <v/>
      </c>
      <c r="N206" s="199" t="str">
        <f>IF(AND('For Requestors'!H201=0,'For Requestors'!I201=0),"",SUM('For Requestors'!H201:'For Requestors'!I201)/43560)</f>
        <v/>
      </c>
      <c r="O206" s="229"/>
      <c r="P206" s="230" t="str">
        <f>IF('For Requestors'!C201="","",((SUM('For Requestors'!E201:G201)/43560)*O206)*0.9)</f>
        <v/>
      </c>
      <c r="Q206" s="230" t="str">
        <f>IF('For Requestors'!C201="","",((SUM('For Requestors'!H201:I201)/43560)*O206)*0.5)</f>
        <v/>
      </c>
      <c r="R206" s="230" t="str">
        <f t="shared" si="14"/>
        <v/>
      </c>
      <c r="S206" s="230" t="str">
        <f t="shared" si="15"/>
        <v/>
      </c>
      <c r="T206" s="229"/>
      <c r="U206" s="229"/>
      <c r="V206" s="230" t="str">
        <f t="shared" si="16"/>
        <v/>
      </c>
      <c r="W206" s="178"/>
      <c r="X206" s="204"/>
      <c r="Y206" s="204"/>
      <c r="Z206" s="204"/>
      <c r="AA206" s="149"/>
      <c r="AB206" s="149"/>
    </row>
    <row r="207" spans="1:28" x14ac:dyDescent="0.25">
      <c r="A207" s="153" t="str">
        <f>IF('For Requestors'!A202 = "","",'For Requestors'!A202)</f>
        <v/>
      </c>
      <c r="B207" s="45" t="str">
        <f>IF('For Requestors'!B202="","",'For Requestors'!B202)</f>
        <v/>
      </c>
      <c r="C207" s="236" t="str">
        <f>IF('For Requestors'!C202="","",'For Requestors'!C202)</f>
        <v/>
      </c>
      <c r="D207" s="179"/>
      <c r="E207" s="148"/>
      <c r="F207" s="225" t="str">
        <f>IF('For Requestors'!L202="","",'For Requestors'!L202)</f>
        <v/>
      </c>
      <c r="G207" s="226" t="str">
        <f>IF('For Requestors'!M202="","",'For Requestors'!M202)</f>
        <v/>
      </c>
      <c r="H207" s="227" t="str">
        <f>IF('For Requestors'!N202="","",'For Requestors'!N202)</f>
        <v/>
      </c>
      <c r="I207" s="211" t="str">
        <f>IF('For Requestors'!K202=0,"",'For Requestors'!K202)</f>
        <v/>
      </c>
      <c r="J207" s="46" t="str">
        <f>IFERROR('For Requestors'!K202/43560,"")</f>
        <v/>
      </c>
      <c r="K207" s="228" t="str">
        <f t="shared" si="13"/>
        <v/>
      </c>
      <c r="L207" s="199" t="str">
        <f>IF('For Requestors'!D202/43560=0,"",'For Requestors'!D202/43560)</f>
        <v/>
      </c>
      <c r="M207" s="199" t="str">
        <f>IF(AND('For Requestors'!E202=0,'For Requestors'!G202=0,'For Requestors'!A202=""),"",SUM('For Requestors'!E202:'For Requestors'!G202)/43560)</f>
        <v/>
      </c>
      <c r="N207" s="199" t="str">
        <f>IF(AND('For Requestors'!H202=0,'For Requestors'!I202=0),"",SUM('For Requestors'!H202:'For Requestors'!I202)/43560)</f>
        <v/>
      </c>
      <c r="O207" s="229"/>
      <c r="P207" s="230" t="str">
        <f>IF('For Requestors'!C202="","",((SUM('For Requestors'!E202:G202)/43560)*O207)*0.9)</f>
        <v/>
      </c>
      <c r="Q207" s="230" t="str">
        <f>IF('For Requestors'!C202="","",((SUM('For Requestors'!H202:I202)/43560)*O207)*0.5)</f>
        <v/>
      </c>
      <c r="R207" s="230" t="str">
        <f t="shared" si="14"/>
        <v/>
      </c>
      <c r="S207" s="230" t="str">
        <f t="shared" si="15"/>
        <v/>
      </c>
      <c r="T207" s="229"/>
      <c r="U207" s="229"/>
      <c r="V207" s="230" t="str">
        <f t="shared" si="16"/>
        <v/>
      </c>
      <c r="W207" s="178"/>
      <c r="X207" s="204"/>
      <c r="Y207" s="204"/>
      <c r="Z207" s="204"/>
      <c r="AA207" s="149"/>
      <c r="AB207" s="149"/>
    </row>
    <row r="208" spans="1:28" x14ac:dyDescent="0.25">
      <c r="A208" s="153" t="str">
        <f>IF('For Requestors'!A203 = "","",'For Requestors'!A203)</f>
        <v/>
      </c>
      <c r="B208" s="45" t="str">
        <f>IF('For Requestors'!B203="","",'For Requestors'!B203)</f>
        <v/>
      </c>
      <c r="C208" s="236" t="str">
        <f>IF('For Requestors'!C203="","",'For Requestors'!C203)</f>
        <v/>
      </c>
      <c r="D208" s="179"/>
      <c r="E208" s="148"/>
      <c r="F208" s="225" t="str">
        <f>IF('For Requestors'!L203="","",'For Requestors'!L203)</f>
        <v/>
      </c>
      <c r="G208" s="226" t="str">
        <f>IF('For Requestors'!M203="","",'For Requestors'!M203)</f>
        <v/>
      </c>
      <c r="H208" s="227" t="str">
        <f>IF('For Requestors'!N203="","",'For Requestors'!N203)</f>
        <v/>
      </c>
      <c r="I208" s="211" t="str">
        <f>IF('For Requestors'!K203=0,"",'For Requestors'!K203)</f>
        <v/>
      </c>
      <c r="J208" s="46" t="str">
        <f>IFERROR('For Requestors'!K203/43560,"")</f>
        <v/>
      </c>
      <c r="K208" s="228" t="str">
        <f t="shared" si="13"/>
        <v/>
      </c>
      <c r="L208" s="199" t="str">
        <f>IF('For Requestors'!D203/43560=0,"",'For Requestors'!D203/43560)</f>
        <v/>
      </c>
      <c r="M208" s="199" t="str">
        <f>IF(AND('For Requestors'!E203=0,'For Requestors'!G203=0,'For Requestors'!A203=""),"",SUM('For Requestors'!E203:'For Requestors'!G203)/43560)</f>
        <v/>
      </c>
      <c r="N208" s="199" t="str">
        <f>IF(AND('For Requestors'!H203=0,'For Requestors'!I203=0),"",SUM('For Requestors'!H203:'For Requestors'!I203)/43560)</f>
        <v/>
      </c>
      <c r="O208" s="229"/>
      <c r="P208" s="230" t="str">
        <f>IF('For Requestors'!C203="","",((SUM('For Requestors'!E203:G203)/43560)*O208)*0.9)</f>
        <v/>
      </c>
      <c r="Q208" s="230" t="str">
        <f>IF('For Requestors'!C203="","",((SUM('For Requestors'!H203:I203)/43560)*O208)*0.5)</f>
        <v/>
      </c>
      <c r="R208" s="230" t="str">
        <f t="shared" si="14"/>
        <v/>
      </c>
      <c r="S208" s="230" t="str">
        <f t="shared" si="15"/>
        <v/>
      </c>
      <c r="T208" s="229"/>
      <c r="U208" s="229"/>
      <c r="V208" s="230" t="str">
        <f t="shared" si="16"/>
        <v/>
      </c>
      <c r="W208" s="178"/>
      <c r="X208" s="204"/>
      <c r="Y208" s="204"/>
      <c r="Z208" s="204"/>
      <c r="AA208" s="149"/>
      <c r="AB208" s="149"/>
    </row>
    <row r="209" spans="1:28" x14ac:dyDescent="0.25">
      <c r="A209" s="153" t="str">
        <f>IF('For Requestors'!A204 = "","",'For Requestors'!A204)</f>
        <v/>
      </c>
      <c r="B209" s="45" t="str">
        <f>IF('For Requestors'!B204="","",'For Requestors'!B204)</f>
        <v/>
      </c>
      <c r="C209" s="236" t="str">
        <f>IF('For Requestors'!C204="","",'For Requestors'!C204)</f>
        <v/>
      </c>
      <c r="D209" s="179"/>
      <c r="E209" s="148"/>
      <c r="F209" s="225" t="str">
        <f>IF('For Requestors'!L204="","",'For Requestors'!L204)</f>
        <v/>
      </c>
      <c r="G209" s="226" t="str">
        <f>IF('For Requestors'!M204="","",'For Requestors'!M204)</f>
        <v/>
      </c>
      <c r="H209" s="227" t="str">
        <f>IF('For Requestors'!N204="","",'For Requestors'!N204)</f>
        <v/>
      </c>
      <c r="I209" s="211" t="str">
        <f>IF('For Requestors'!K204=0,"",'For Requestors'!K204)</f>
        <v/>
      </c>
      <c r="J209" s="46" t="str">
        <f>IFERROR('For Requestors'!K204/43560,"")</f>
        <v/>
      </c>
      <c r="K209" s="228" t="str">
        <f t="shared" si="13"/>
        <v/>
      </c>
      <c r="L209" s="199" t="str">
        <f>IF('For Requestors'!D204/43560=0,"",'For Requestors'!D204/43560)</f>
        <v/>
      </c>
      <c r="M209" s="199" t="str">
        <f>IF(AND('For Requestors'!E204=0,'For Requestors'!G204=0,'For Requestors'!A204=""),"",SUM('For Requestors'!E204:'For Requestors'!G204)/43560)</f>
        <v/>
      </c>
      <c r="N209" s="199" t="str">
        <f>IF(AND('For Requestors'!H204=0,'For Requestors'!I204=0),"",SUM('For Requestors'!H204:'For Requestors'!I204)/43560)</f>
        <v/>
      </c>
      <c r="O209" s="229"/>
      <c r="P209" s="230" t="str">
        <f>IF('For Requestors'!C204="","",((SUM('For Requestors'!E204:G204)/43560)*O209)*0.9)</f>
        <v/>
      </c>
      <c r="Q209" s="230" t="str">
        <f>IF('For Requestors'!C204="","",((SUM('For Requestors'!H204:I204)/43560)*O209)*0.5)</f>
        <v/>
      </c>
      <c r="R209" s="230" t="str">
        <f t="shared" si="14"/>
        <v/>
      </c>
      <c r="S209" s="230" t="str">
        <f t="shared" si="15"/>
        <v/>
      </c>
      <c r="T209" s="229"/>
      <c r="U209" s="229"/>
      <c r="V209" s="230" t="str">
        <f t="shared" si="16"/>
        <v/>
      </c>
      <c r="W209" s="178"/>
      <c r="X209" s="204"/>
      <c r="Y209" s="204"/>
      <c r="Z209" s="204"/>
      <c r="AA209" s="149"/>
      <c r="AB209" s="149"/>
    </row>
    <row r="210" spans="1:28" x14ac:dyDescent="0.25">
      <c r="A210" s="153" t="str">
        <f>IF('For Requestors'!A205 = "","",'For Requestors'!A205)</f>
        <v/>
      </c>
      <c r="B210" s="45" t="str">
        <f>IF('For Requestors'!B205="","",'For Requestors'!B205)</f>
        <v/>
      </c>
      <c r="C210" s="236" t="str">
        <f>IF('For Requestors'!C205="","",'For Requestors'!C205)</f>
        <v/>
      </c>
      <c r="D210" s="179"/>
      <c r="E210" s="148"/>
      <c r="F210" s="225" t="str">
        <f>IF('For Requestors'!L205="","",'For Requestors'!L205)</f>
        <v/>
      </c>
      <c r="G210" s="226" t="str">
        <f>IF('For Requestors'!M205="","",'For Requestors'!M205)</f>
        <v/>
      </c>
      <c r="H210" s="227" t="str">
        <f>IF('For Requestors'!N205="","",'For Requestors'!N205)</f>
        <v/>
      </c>
      <c r="I210" s="211" t="str">
        <f>IF('For Requestors'!K205=0,"",'For Requestors'!K205)</f>
        <v/>
      </c>
      <c r="J210" s="46" t="str">
        <f>IFERROR('For Requestors'!K205/43560,"")</f>
        <v/>
      </c>
      <c r="K210" s="228" t="str">
        <f t="shared" si="13"/>
        <v/>
      </c>
      <c r="L210" s="199" t="str">
        <f>IF('For Requestors'!D205/43560=0,"",'For Requestors'!D205/43560)</f>
        <v/>
      </c>
      <c r="M210" s="199" t="str">
        <f>IF(AND('For Requestors'!E205=0,'For Requestors'!G205=0,'For Requestors'!A205=""),"",SUM('For Requestors'!E205:'For Requestors'!G205)/43560)</f>
        <v/>
      </c>
      <c r="N210" s="199" t="str">
        <f>IF(AND('For Requestors'!H205=0,'For Requestors'!I205=0),"",SUM('For Requestors'!H205:'For Requestors'!I205)/43560)</f>
        <v/>
      </c>
      <c r="O210" s="229"/>
      <c r="P210" s="230" t="str">
        <f>IF('For Requestors'!C205="","",((SUM('For Requestors'!E205:G205)/43560)*O210)*0.9)</f>
        <v/>
      </c>
      <c r="Q210" s="230" t="str">
        <f>IF('For Requestors'!C205="","",((SUM('For Requestors'!H205:I205)/43560)*O210)*0.5)</f>
        <v/>
      </c>
      <c r="R210" s="230" t="str">
        <f t="shared" si="14"/>
        <v/>
      </c>
      <c r="S210" s="230" t="str">
        <f t="shared" si="15"/>
        <v/>
      </c>
      <c r="T210" s="229"/>
      <c r="U210" s="229"/>
      <c r="V210" s="230" t="str">
        <f t="shared" si="16"/>
        <v/>
      </c>
      <c r="W210" s="178"/>
      <c r="X210" s="204"/>
      <c r="Y210" s="204"/>
      <c r="Z210" s="204"/>
      <c r="AA210" s="149"/>
      <c r="AB210" s="149"/>
    </row>
    <row r="211" spans="1:28" x14ac:dyDescent="0.25">
      <c r="A211" s="153" t="str">
        <f>IF('For Requestors'!A206 = "","",'For Requestors'!A206)</f>
        <v/>
      </c>
      <c r="B211" s="45" t="str">
        <f>IF('For Requestors'!B206="","",'For Requestors'!B206)</f>
        <v/>
      </c>
      <c r="C211" s="236" t="str">
        <f>IF('For Requestors'!C206="","",'For Requestors'!C206)</f>
        <v/>
      </c>
      <c r="D211" s="179"/>
      <c r="E211" s="148"/>
      <c r="F211" s="225" t="str">
        <f>IF('For Requestors'!L206="","",'For Requestors'!L206)</f>
        <v/>
      </c>
      <c r="G211" s="226" t="str">
        <f>IF('For Requestors'!M206="","",'For Requestors'!M206)</f>
        <v/>
      </c>
      <c r="H211" s="227" t="str">
        <f>IF('For Requestors'!N206="","",'For Requestors'!N206)</f>
        <v/>
      </c>
      <c r="I211" s="211" t="str">
        <f>IF('For Requestors'!K206=0,"",'For Requestors'!K206)</f>
        <v/>
      </c>
      <c r="J211" s="46" t="str">
        <f>IFERROR('For Requestors'!K206/43560,"")</f>
        <v/>
      </c>
      <c r="K211" s="228" t="str">
        <f t="shared" si="13"/>
        <v/>
      </c>
      <c r="L211" s="199" t="str">
        <f>IF('For Requestors'!D206/43560=0,"",'For Requestors'!D206/43560)</f>
        <v/>
      </c>
      <c r="M211" s="199" t="str">
        <f>IF(AND('For Requestors'!E206=0,'For Requestors'!G206=0,'For Requestors'!A206=""),"",SUM('For Requestors'!E206:'For Requestors'!G206)/43560)</f>
        <v/>
      </c>
      <c r="N211" s="199" t="str">
        <f>IF(AND('For Requestors'!H206=0,'For Requestors'!I206=0),"",SUM('For Requestors'!H206:'For Requestors'!I206)/43560)</f>
        <v/>
      </c>
      <c r="O211" s="229"/>
      <c r="P211" s="230" t="str">
        <f>IF('For Requestors'!C206="","",((SUM('For Requestors'!E206:G206)/43560)*O211)*0.9)</f>
        <v/>
      </c>
      <c r="Q211" s="230" t="str">
        <f>IF('For Requestors'!C206="","",((SUM('For Requestors'!H206:I206)/43560)*O211)*0.5)</f>
        <v/>
      </c>
      <c r="R211" s="230" t="str">
        <f t="shared" si="14"/>
        <v/>
      </c>
      <c r="S211" s="230" t="str">
        <f t="shared" si="15"/>
        <v/>
      </c>
      <c r="T211" s="229"/>
      <c r="U211" s="229"/>
      <c r="V211" s="230" t="str">
        <f t="shared" si="16"/>
        <v/>
      </c>
      <c r="W211" s="178"/>
      <c r="X211" s="204"/>
      <c r="Y211" s="204"/>
      <c r="Z211" s="204"/>
      <c r="AA211" s="149"/>
      <c r="AB211" s="149"/>
    </row>
    <row r="212" spans="1:28" x14ac:dyDescent="0.25">
      <c r="A212" s="153" t="str">
        <f>IF('For Requestors'!A207 = "","",'For Requestors'!A207)</f>
        <v/>
      </c>
      <c r="B212" s="45" t="str">
        <f>IF('For Requestors'!B207="","",'For Requestors'!B207)</f>
        <v/>
      </c>
      <c r="C212" s="236" t="str">
        <f>IF('For Requestors'!C207="","",'For Requestors'!C207)</f>
        <v/>
      </c>
      <c r="D212" s="179"/>
      <c r="E212" s="148"/>
      <c r="F212" s="225" t="str">
        <f>IF('For Requestors'!L207="","",'For Requestors'!L207)</f>
        <v/>
      </c>
      <c r="G212" s="226" t="str">
        <f>IF('For Requestors'!M207="","",'For Requestors'!M207)</f>
        <v/>
      </c>
      <c r="H212" s="227" t="str">
        <f>IF('For Requestors'!N207="","",'For Requestors'!N207)</f>
        <v/>
      </c>
      <c r="I212" s="211" t="str">
        <f>IF('For Requestors'!K207=0,"",'For Requestors'!K207)</f>
        <v/>
      </c>
      <c r="J212" s="46" t="str">
        <f>IFERROR('For Requestors'!K207/43560,"")</f>
        <v/>
      </c>
      <c r="K212" s="228" t="str">
        <f t="shared" si="13"/>
        <v/>
      </c>
      <c r="L212" s="199" t="str">
        <f>IF('For Requestors'!D207/43560=0,"",'For Requestors'!D207/43560)</f>
        <v/>
      </c>
      <c r="M212" s="199" t="str">
        <f>IF(AND('For Requestors'!E207=0,'For Requestors'!G207=0,'For Requestors'!A207=""),"",SUM('For Requestors'!E207:'For Requestors'!G207)/43560)</f>
        <v/>
      </c>
      <c r="N212" s="199" t="str">
        <f>IF(AND('For Requestors'!H207=0,'For Requestors'!I207=0),"",SUM('For Requestors'!H207:'For Requestors'!I207)/43560)</f>
        <v/>
      </c>
      <c r="O212" s="229"/>
      <c r="P212" s="230" t="str">
        <f>IF('For Requestors'!C207="","",((SUM('For Requestors'!E207:G207)/43560)*O212)*0.9)</f>
        <v/>
      </c>
      <c r="Q212" s="230" t="str">
        <f>IF('For Requestors'!C207="","",((SUM('For Requestors'!H207:I207)/43560)*O212)*0.5)</f>
        <v/>
      </c>
      <c r="R212" s="230" t="str">
        <f t="shared" si="14"/>
        <v/>
      </c>
      <c r="S212" s="230" t="str">
        <f t="shared" si="15"/>
        <v/>
      </c>
      <c r="T212" s="229"/>
      <c r="U212" s="229"/>
      <c r="V212" s="230" t="str">
        <f t="shared" si="16"/>
        <v/>
      </c>
      <c r="W212" s="178"/>
      <c r="X212" s="204"/>
      <c r="Y212" s="204"/>
      <c r="Z212" s="204"/>
      <c r="AA212" s="149"/>
      <c r="AB212" s="149"/>
    </row>
    <row r="213" spans="1:28" x14ac:dyDescent="0.25">
      <c r="A213" s="153" t="str">
        <f>IF('For Requestors'!A208 = "","",'For Requestors'!A208)</f>
        <v/>
      </c>
      <c r="B213" s="45" t="str">
        <f>IF('For Requestors'!B208="","",'For Requestors'!B208)</f>
        <v/>
      </c>
      <c r="C213" s="236" t="str">
        <f>IF('For Requestors'!C208="","",'For Requestors'!C208)</f>
        <v/>
      </c>
      <c r="D213" s="179"/>
      <c r="E213" s="148"/>
      <c r="F213" s="225" t="str">
        <f>IF('For Requestors'!L208="","",'For Requestors'!L208)</f>
        <v/>
      </c>
      <c r="G213" s="226" t="str">
        <f>IF('For Requestors'!M208="","",'For Requestors'!M208)</f>
        <v/>
      </c>
      <c r="H213" s="227" t="str">
        <f>IF('For Requestors'!N208="","",'For Requestors'!N208)</f>
        <v/>
      </c>
      <c r="I213" s="211" t="str">
        <f>IF('For Requestors'!K208=0,"",'For Requestors'!K208)</f>
        <v/>
      </c>
      <c r="J213" s="46" t="str">
        <f>IFERROR('For Requestors'!K208/43560,"")</f>
        <v/>
      </c>
      <c r="K213" s="228" t="str">
        <f t="shared" si="13"/>
        <v/>
      </c>
      <c r="L213" s="199" t="str">
        <f>IF('For Requestors'!D208/43560=0,"",'For Requestors'!D208/43560)</f>
        <v/>
      </c>
      <c r="M213" s="199" t="str">
        <f>IF(AND('For Requestors'!E208=0,'For Requestors'!G208=0,'For Requestors'!A208=""),"",SUM('For Requestors'!E208:'For Requestors'!G208)/43560)</f>
        <v/>
      </c>
      <c r="N213" s="199" t="str">
        <f>IF(AND('For Requestors'!H208=0,'For Requestors'!I208=0),"",SUM('For Requestors'!H208:'For Requestors'!I208)/43560)</f>
        <v/>
      </c>
      <c r="O213" s="229"/>
      <c r="P213" s="230" t="str">
        <f>IF('For Requestors'!C208="","",((SUM('For Requestors'!E208:G208)/43560)*O213)*0.9)</f>
        <v/>
      </c>
      <c r="Q213" s="230" t="str">
        <f>IF('For Requestors'!C208="","",((SUM('For Requestors'!H208:I208)/43560)*O213)*0.5)</f>
        <v/>
      </c>
      <c r="R213" s="230" t="str">
        <f t="shared" si="14"/>
        <v/>
      </c>
      <c r="S213" s="230" t="str">
        <f t="shared" si="15"/>
        <v/>
      </c>
      <c r="T213" s="229"/>
      <c r="U213" s="229"/>
      <c r="V213" s="230" t="str">
        <f t="shared" si="16"/>
        <v/>
      </c>
      <c r="W213" s="178"/>
      <c r="X213" s="204"/>
      <c r="Y213" s="204"/>
      <c r="Z213" s="204"/>
      <c r="AA213" s="149"/>
      <c r="AB213" s="149"/>
    </row>
    <row r="214" spans="1:28" x14ac:dyDescent="0.25">
      <c r="A214" s="153" t="str">
        <f>IF('For Requestors'!A209 = "","",'For Requestors'!A209)</f>
        <v/>
      </c>
      <c r="B214" s="45" t="str">
        <f>IF('For Requestors'!B209="","",'For Requestors'!B209)</f>
        <v/>
      </c>
      <c r="C214" s="236" t="str">
        <f>IF('For Requestors'!C209="","",'For Requestors'!C209)</f>
        <v/>
      </c>
      <c r="D214" s="179"/>
      <c r="E214" s="148"/>
      <c r="F214" s="225" t="str">
        <f>IF('For Requestors'!L209="","",'For Requestors'!L209)</f>
        <v/>
      </c>
      <c r="G214" s="226" t="str">
        <f>IF('For Requestors'!M209="","",'For Requestors'!M209)</f>
        <v/>
      </c>
      <c r="H214" s="227" t="str">
        <f>IF('For Requestors'!N209="","",'For Requestors'!N209)</f>
        <v/>
      </c>
      <c r="I214" s="211" t="str">
        <f>IF('For Requestors'!K209=0,"",'For Requestors'!K209)</f>
        <v/>
      </c>
      <c r="J214" s="46" t="str">
        <f>IFERROR('For Requestors'!K209/43560,"")</f>
        <v/>
      </c>
      <c r="K214" s="228" t="str">
        <f t="shared" si="13"/>
        <v/>
      </c>
      <c r="L214" s="199" t="str">
        <f>IF('For Requestors'!D209/43560=0,"",'For Requestors'!D209/43560)</f>
        <v/>
      </c>
      <c r="M214" s="199" t="str">
        <f>IF(AND('For Requestors'!E209=0,'For Requestors'!G209=0,'For Requestors'!A209=""),"",SUM('For Requestors'!E209:'For Requestors'!G209)/43560)</f>
        <v/>
      </c>
      <c r="N214" s="199" t="str">
        <f>IF(AND('For Requestors'!H209=0,'For Requestors'!I209=0),"",SUM('For Requestors'!H209:'For Requestors'!I209)/43560)</f>
        <v/>
      </c>
      <c r="O214" s="229"/>
      <c r="P214" s="230" t="str">
        <f>IF('For Requestors'!C209="","",((SUM('For Requestors'!E209:G209)/43560)*O214)*0.9)</f>
        <v/>
      </c>
      <c r="Q214" s="230" t="str">
        <f>IF('For Requestors'!C209="","",((SUM('For Requestors'!H209:I209)/43560)*O214)*0.5)</f>
        <v/>
      </c>
      <c r="R214" s="230" t="str">
        <f t="shared" si="14"/>
        <v/>
      </c>
      <c r="S214" s="230" t="str">
        <f t="shared" si="15"/>
        <v/>
      </c>
      <c r="T214" s="229"/>
      <c r="U214" s="229"/>
      <c r="V214" s="230" t="str">
        <f t="shared" si="16"/>
        <v/>
      </c>
      <c r="W214" s="178"/>
      <c r="X214" s="204"/>
      <c r="Y214" s="204"/>
      <c r="Z214" s="204"/>
      <c r="AA214" s="149"/>
      <c r="AB214" s="149"/>
    </row>
    <row r="215" spans="1:28" x14ac:dyDescent="0.25">
      <c r="A215" s="153" t="str">
        <f>IF('For Requestors'!A210 = "","",'For Requestors'!A210)</f>
        <v/>
      </c>
      <c r="B215" s="45" t="str">
        <f>IF('For Requestors'!B210="","",'For Requestors'!B210)</f>
        <v/>
      </c>
      <c r="C215" s="236" t="str">
        <f>IF('For Requestors'!C210="","",'For Requestors'!C210)</f>
        <v/>
      </c>
      <c r="D215" s="179"/>
      <c r="E215" s="148"/>
      <c r="F215" s="225" t="str">
        <f>IF('For Requestors'!L210="","",'For Requestors'!L210)</f>
        <v/>
      </c>
      <c r="G215" s="226" t="str">
        <f>IF('For Requestors'!M210="","",'For Requestors'!M210)</f>
        <v/>
      </c>
      <c r="H215" s="227" t="str">
        <f>IF('For Requestors'!N210="","",'For Requestors'!N210)</f>
        <v/>
      </c>
      <c r="I215" s="211" t="str">
        <f>IF('For Requestors'!K210=0,"",'For Requestors'!K210)</f>
        <v/>
      </c>
      <c r="J215" s="46" t="str">
        <f>IFERROR('For Requestors'!K210/43560,"")</f>
        <v/>
      </c>
      <c r="K215" s="228" t="str">
        <f t="shared" si="13"/>
        <v/>
      </c>
      <c r="L215" s="199" t="str">
        <f>IF('For Requestors'!D210/43560=0,"",'For Requestors'!D210/43560)</f>
        <v/>
      </c>
      <c r="M215" s="199" t="str">
        <f>IF(AND('For Requestors'!E210=0,'For Requestors'!G210=0,'For Requestors'!A210=""),"",SUM('For Requestors'!E210:'For Requestors'!G210)/43560)</f>
        <v/>
      </c>
      <c r="N215" s="199" t="str">
        <f>IF(AND('For Requestors'!H210=0,'For Requestors'!I210=0),"",SUM('For Requestors'!H210:'For Requestors'!I210)/43560)</f>
        <v/>
      </c>
      <c r="O215" s="229"/>
      <c r="P215" s="230" t="str">
        <f>IF('For Requestors'!C210="","",((SUM('For Requestors'!E210:G210)/43560)*O215)*0.9)</f>
        <v/>
      </c>
      <c r="Q215" s="230" t="str">
        <f>IF('For Requestors'!C210="","",((SUM('For Requestors'!H210:I210)/43560)*O215)*0.5)</f>
        <v/>
      </c>
      <c r="R215" s="230" t="str">
        <f t="shared" si="14"/>
        <v/>
      </c>
      <c r="S215" s="230" t="str">
        <f t="shared" si="15"/>
        <v/>
      </c>
      <c r="T215" s="229"/>
      <c r="U215" s="229"/>
      <c r="V215" s="230" t="str">
        <f t="shared" si="16"/>
        <v/>
      </c>
      <c r="W215" s="178"/>
      <c r="X215" s="204"/>
      <c r="Y215" s="204"/>
      <c r="Z215" s="204"/>
      <c r="AA215" s="149"/>
      <c r="AB215" s="149"/>
    </row>
    <row r="216" spans="1:28" x14ac:dyDescent="0.25">
      <c r="A216" s="153" t="str">
        <f>IF('For Requestors'!A211 = "","",'For Requestors'!A211)</f>
        <v/>
      </c>
      <c r="B216" s="45" t="str">
        <f>IF('For Requestors'!B211="","",'For Requestors'!B211)</f>
        <v/>
      </c>
      <c r="C216" s="236" t="str">
        <f>IF('For Requestors'!C211="","",'For Requestors'!C211)</f>
        <v/>
      </c>
      <c r="D216" s="179"/>
      <c r="E216" s="148"/>
      <c r="F216" s="225" t="str">
        <f>IF('For Requestors'!L211="","",'For Requestors'!L211)</f>
        <v/>
      </c>
      <c r="G216" s="226" t="str">
        <f>IF('For Requestors'!M211="","",'For Requestors'!M211)</f>
        <v/>
      </c>
      <c r="H216" s="227" t="str">
        <f>IF('For Requestors'!N211="","",'For Requestors'!N211)</f>
        <v/>
      </c>
      <c r="I216" s="211" t="str">
        <f>IF('For Requestors'!K211=0,"",'For Requestors'!K211)</f>
        <v/>
      </c>
      <c r="J216" s="46" t="str">
        <f>IFERROR('For Requestors'!K211/43560,"")</f>
        <v/>
      </c>
      <c r="K216" s="228" t="str">
        <f t="shared" si="13"/>
        <v/>
      </c>
      <c r="L216" s="199" t="str">
        <f>IF('For Requestors'!D211/43560=0,"",'For Requestors'!D211/43560)</f>
        <v/>
      </c>
      <c r="M216" s="199" t="str">
        <f>IF(AND('For Requestors'!E211=0,'For Requestors'!G211=0,'For Requestors'!A211=""),"",SUM('For Requestors'!E211:'For Requestors'!G211)/43560)</f>
        <v/>
      </c>
      <c r="N216" s="199" t="str">
        <f>IF(AND('For Requestors'!H211=0,'For Requestors'!I211=0),"",SUM('For Requestors'!H211:'For Requestors'!I211)/43560)</f>
        <v/>
      </c>
      <c r="O216" s="229"/>
      <c r="P216" s="230" t="str">
        <f>IF('For Requestors'!C211="","",((SUM('For Requestors'!E211:G211)/43560)*O216)*0.9)</f>
        <v/>
      </c>
      <c r="Q216" s="230" t="str">
        <f>IF('For Requestors'!C211="","",((SUM('For Requestors'!H211:I211)/43560)*O216)*0.5)</f>
        <v/>
      </c>
      <c r="R216" s="230" t="str">
        <f t="shared" si="14"/>
        <v/>
      </c>
      <c r="S216" s="230" t="str">
        <f t="shared" si="15"/>
        <v/>
      </c>
      <c r="T216" s="229"/>
      <c r="U216" s="229"/>
      <c r="V216" s="230" t="str">
        <f t="shared" si="16"/>
        <v/>
      </c>
      <c r="W216" s="178"/>
      <c r="X216" s="204"/>
      <c r="Y216" s="204"/>
      <c r="Z216" s="204"/>
      <c r="AA216" s="149"/>
      <c r="AB216" s="149"/>
    </row>
    <row r="217" spans="1:28" x14ac:dyDescent="0.25">
      <c r="A217" s="153" t="str">
        <f>IF('For Requestors'!A212 = "","",'For Requestors'!A212)</f>
        <v/>
      </c>
      <c r="B217" s="45" t="str">
        <f>IF('For Requestors'!B212="","",'For Requestors'!B212)</f>
        <v/>
      </c>
      <c r="C217" s="236" t="str">
        <f>IF('For Requestors'!C212="","",'For Requestors'!C212)</f>
        <v/>
      </c>
      <c r="D217" s="179"/>
      <c r="E217" s="148"/>
      <c r="F217" s="225" t="str">
        <f>IF('For Requestors'!L212="","",'For Requestors'!L212)</f>
        <v/>
      </c>
      <c r="G217" s="226" t="str">
        <f>IF('For Requestors'!M212="","",'For Requestors'!M212)</f>
        <v/>
      </c>
      <c r="H217" s="227" t="str">
        <f>IF('For Requestors'!N212="","",'For Requestors'!N212)</f>
        <v/>
      </c>
      <c r="I217" s="211" t="str">
        <f>IF('For Requestors'!K212=0,"",'For Requestors'!K212)</f>
        <v/>
      </c>
      <c r="J217" s="46" t="str">
        <f>IFERROR('For Requestors'!K212/43560,"")</f>
        <v/>
      </c>
      <c r="K217" s="228" t="str">
        <f t="shared" si="13"/>
        <v/>
      </c>
      <c r="L217" s="199" t="str">
        <f>IF('For Requestors'!D212/43560=0,"",'For Requestors'!D212/43560)</f>
        <v/>
      </c>
      <c r="M217" s="199" t="str">
        <f>IF(AND('For Requestors'!E212=0,'For Requestors'!G212=0,'For Requestors'!A212=""),"",SUM('For Requestors'!E212:'For Requestors'!G212)/43560)</f>
        <v/>
      </c>
      <c r="N217" s="199" t="str">
        <f>IF(AND('For Requestors'!H212=0,'For Requestors'!I212=0),"",SUM('For Requestors'!H212:'For Requestors'!I212)/43560)</f>
        <v/>
      </c>
      <c r="O217" s="229"/>
      <c r="P217" s="230" t="str">
        <f>IF('For Requestors'!C212="","",((SUM('For Requestors'!E212:G212)/43560)*O217)*0.9)</f>
        <v/>
      </c>
      <c r="Q217" s="230" t="str">
        <f>IF('For Requestors'!C212="","",((SUM('For Requestors'!H212:I212)/43560)*O217)*0.5)</f>
        <v/>
      </c>
      <c r="R217" s="230" t="str">
        <f t="shared" si="14"/>
        <v/>
      </c>
      <c r="S217" s="230" t="str">
        <f t="shared" si="15"/>
        <v/>
      </c>
      <c r="T217" s="229"/>
      <c r="U217" s="229"/>
      <c r="V217" s="230" t="str">
        <f t="shared" si="16"/>
        <v/>
      </c>
      <c r="W217" s="178"/>
      <c r="X217" s="204"/>
      <c r="Y217" s="204"/>
      <c r="Z217" s="204"/>
      <c r="AA217" s="149"/>
      <c r="AB217" s="149"/>
    </row>
    <row r="218" spans="1:28" x14ac:dyDescent="0.25">
      <c r="A218" s="153" t="str">
        <f>IF('For Requestors'!A213 = "","",'For Requestors'!A213)</f>
        <v/>
      </c>
      <c r="B218" s="45" t="str">
        <f>IF('For Requestors'!B213="","",'For Requestors'!B213)</f>
        <v/>
      </c>
      <c r="C218" s="236" t="str">
        <f>IF('For Requestors'!C213="","",'For Requestors'!C213)</f>
        <v/>
      </c>
      <c r="D218" s="179"/>
      <c r="E218" s="148"/>
      <c r="F218" s="225" t="str">
        <f>IF('For Requestors'!L213="","",'For Requestors'!L213)</f>
        <v/>
      </c>
      <c r="G218" s="226" t="str">
        <f>IF('For Requestors'!M213="","",'For Requestors'!M213)</f>
        <v/>
      </c>
      <c r="H218" s="227" t="str">
        <f>IF('For Requestors'!N213="","",'For Requestors'!N213)</f>
        <v/>
      </c>
      <c r="I218" s="211" t="str">
        <f>IF('For Requestors'!K213=0,"",'For Requestors'!K213)</f>
        <v/>
      </c>
      <c r="J218" s="46" t="str">
        <f>IFERROR('For Requestors'!K213/43560,"")</f>
        <v/>
      </c>
      <c r="K218" s="228" t="str">
        <f t="shared" si="13"/>
        <v/>
      </c>
      <c r="L218" s="199" t="str">
        <f>IF('For Requestors'!D213/43560=0,"",'For Requestors'!D213/43560)</f>
        <v/>
      </c>
      <c r="M218" s="199" t="str">
        <f>IF(AND('For Requestors'!E213=0,'For Requestors'!G213=0,'For Requestors'!A213=""),"",SUM('For Requestors'!E213:'For Requestors'!G213)/43560)</f>
        <v/>
      </c>
      <c r="N218" s="199" t="str">
        <f>IF(AND('For Requestors'!H213=0,'For Requestors'!I213=0),"",SUM('For Requestors'!H213:'For Requestors'!I213)/43560)</f>
        <v/>
      </c>
      <c r="O218" s="229"/>
      <c r="P218" s="230" t="str">
        <f>IF('For Requestors'!C213="","",((SUM('For Requestors'!E213:G213)/43560)*O218)*0.9)</f>
        <v/>
      </c>
      <c r="Q218" s="230" t="str">
        <f>IF('For Requestors'!C213="","",((SUM('For Requestors'!H213:I213)/43560)*O218)*0.5)</f>
        <v/>
      </c>
      <c r="R218" s="230" t="str">
        <f t="shared" si="14"/>
        <v/>
      </c>
      <c r="S218" s="230" t="str">
        <f t="shared" si="15"/>
        <v/>
      </c>
      <c r="T218" s="229"/>
      <c r="U218" s="229"/>
      <c r="V218" s="230" t="str">
        <f t="shared" si="16"/>
        <v/>
      </c>
      <c r="W218" s="178"/>
      <c r="X218" s="204"/>
      <c r="Y218" s="204"/>
      <c r="Z218" s="204"/>
      <c r="AA218" s="149"/>
      <c r="AB218" s="149"/>
    </row>
    <row r="219" spans="1:28" x14ac:dyDescent="0.25">
      <c r="A219" s="153" t="str">
        <f>IF('For Requestors'!A214 = "","",'For Requestors'!A214)</f>
        <v/>
      </c>
      <c r="B219" s="45" t="str">
        <f>IF('For Requestors'!B214="","",'For Requestors'!B214)</f>
        <v/>
      </c>
      <c r="C219" s="236" t="str">
        <f>IF('For Requestors'!C214="","",'For Requestors'!C214)</f>
        <v/>
      </c>
      <c r="D219" s="179"/>
      <c r="E219" s="148"/>
      <c r="F219" s="225" t="str">
        <f>IF('For Requestors'!L214="","",'For Requestors'!L214)</f>
        <v/>
      </c>
      <c r="G219" s="226" t="str">
        <f>IF('For Requestors'!M214="","",'For Requestors'!M214)</f>
        <v/>
      </c>
      <c r="H219" s="227" t="str">
        <f>IF('For Requestors'!N214="","",'For Requestors'!N214)</f>
        <v/>
      </c>
      <c r="I219" s="211" t="str">
        <f>IF('For Requestors'!K214=0,"",'For Requestors'!K214)</f>
        <v/>
      </c>
      <c r="J219" s="46" t="str">
        <f>IFERROR('For Requestors'!K214/43560,"")</f>
        <v/>
      </c>
      <c r="K219" s="228" t="str">
        <f t="shared" si="13"/>
        <v/>
      </c>
      <c r="L219" s="199" t="str">
        <f>IF('For Requestors'!D214/43560=0,"",'For Requestors'!D214/43560)</f>
        <v/>
      </c>
      <c r="M219" s="199" t="str">
        <f>IF(AND('For Requestors'!E214=0,'For Requestors'!G214=0,'For Requestors'!A214=""),"",SUM('For Requestors'!E214:'For Requestors'!G214)/43560)</f>
        <v/>
      </c>
      <c r="N219" s="199" t="str">
        <f>IF(AND('For Requestors'!H214=0,'For Requestors'!I214=0),"",SUM('For Requestors'!H214:'For Requestors'!I214)/43560)</f>
        <v/>
      </c>
      <c r="O219" s="229"/>
      <c r="P219" s="230" t="str">
        <f>IF('For Requestors'!C214="","",((SUM('For Requestors'!E214:G214)/43560)*O219)*0.9)</f>
        <v/>
      </c>
      <c r="Q219" s="230" t="str">
        <f>IF('For Requestors'!C214="","",((SUM('For Requestors'!H214:I214)/43560)*O219)*0.5)</f>
        <v/>
      </c>
      <c r="R219" s="230" t="str">
        <f t="shared" si="14"/>
        <v/>
      </c>
      <c r="S219" s="230" t="str">
        <f t="shared" si="15"/>
        <v/>
      </c>
      <c r="T219" s="229"/>
      <c r="U219" s="229"/>
      <c r="V219" s="230" t="str">
        <f t="shared" si="16"/>
        <v/>
      </c>
      <c r="W219" s="178"/>
      <c r="X219" s="204"/>
      <c r="Y219" s="204"/>
      <c r="Z219" s="204"/>
      <c r="AA219" s="149"/>
      <c r="AB219" s="149"/>
    </row>
    <row r="220" spans="1:28" x14ac:dyDescent="0.25">
      <c r="A220" s="153" t="str">
        <f>IF('For Requestors'!A215 = "","",'For Requestors'!A215)</f>
        <v/>
      </c>
      <c r="B220" s="45" t="str">
        <f>IF('For Requestors'!B215="","",'For Requestors'!B215)</f>
        <v/>
      </c>
      <c r="C220" s="236" t="str">
        <f>IF('For Requestors'!C215="","",'For Requestors'!C215)</f>
        <v/>
      </c>
      <c r="D220" s="179"/>
      <c r="E220" s="148"/>
      <c r="F220" s="225" t="str">
        <f>IF('For Requestors'!L215="","",'For Requestors'!L215)</f>
        <v/>
      </c>
      <c r="G220" s="226" t="str">
        <f>IF('For Requestors'!M215="","",'For Requestors'!M215)</f>
        <v/>
      </c>
      <c r="H220" s="227" t="str">
        <f>IF('For Requestors'!N215="","",'For Requestors'!N215)</f>
        <v/>
      </c>
      <c r="I220" s="211" t="str">
        <f>IF('For Requestors'!K215=0,"",'For Requestors'!K215)</f>
        <v/>
      </c>
      <c r="J220" s="46" t="str">
        <f>IFERROR('For Requestors'!K215/43560,"")</f>
        <v/>
      </c>
      <c r="K220" s="228" t="str">
        <f t="shared" si="13"/>
        <v/>
      </c>
      <c r="L220" s="199" t="str">
        <f>IF('For Requestors'!D215/43560=0,"",'For Requestors'!D215/43560)</f>
        <v/>
      </c>
      <c r="M220" s="199" t="str">
        <f>IF(AND('For Requestors'!E215=0,'For Requestors'!G215=0,'For Requestors'!A215=""),"",SUM('For Requestors'!E215:'For Requestors'!G215)/43560)</f>
        <v/>
      </c>
      <c r="N220" s="199" t="str">
        <f>IF(AND('For Requestors'!H215=0,'For Requestors'!I215=0),"",SUM('For Requestors'!H215:'For Requestors'!I215)/43560)</f>
        <v/>
      </c>
      <c r="O220" s="229"/>
      <c r="P220" s="230" t="str">
        <f>IF('For Requestors'!C215="","",((SUM('For Requestors'!E215:G215)/43560)*O220)*0.9)</f>
        <v/>
      </c>
      <c r="Q220" s="230" t="str">
        <f>IF('For Requestors'!C215="","",((SUM('For Requestors'!H215:I215)/43560)*O220)*0.5)</f>
        <v/>
      </c>
      <c r="R220" s="230" t="str">
        <f t="shared" si="14"/>
        <v/>
      </c>
      <c r="S220" s="230" t="str">
        <f t="shared" si="15"/>
        <v/>
      </c>
      <c r="T220" s="229"/>
      <c r="U220" s="229"/>
      <c r="V220" s="230" t="str">
        <f t="shared" si="16"/>
        <v/>
      </c>
      <c r="W220" s="178"/>
      <c r="X220" s="204"/>
      <c r="Y220" s="204"/>
      <c r="Z220" s="204"/>
      <c r="AA220" s="149"/>
      <c r="AB220" s="149"/>
    </row>
    <row r="221" spans="1:28" x14ac:dyDescent="0.25">
      <c r="A221" s="153" t="str">
        <f>IF('For Requestors'!A216 = "","",'For Requestors'!A216)</f>
        <v/>
      </c>
      <c r="B221" s="45" t="str">
        <f>IF('For Requestors'!B216="","",'For Requestors'!B216)</f>
        <v/>
      </c>
      <c r="C221" s="236" t="str">
        <f>IF('For Requestors'!C216="","",'For Requestors'!C216)</f>
        <v/>
      </c>
      <c r="D221" s="179"/>
      <c r="E221" s="148"/>
      <c r="F221" s="225" t="str">
        <f>IF('For Requestors'!L216="","",'For Requestors'!L216)</f>
        <v/>
      </c>
      <c r="G221" s="226" t="str">
        <f>IF('For Requestors'!M216="","",'For Requestors'!M216)</f>
        <v/>
      </c>
      <c r="H221" s="227" t="str">
        <f>IF('For Requestors'!N216="","",'For Requestors'!N216)</f>
        <v/>
      </c>
      <c r="I221" s="211" t="str">
        <f>IF('For Requestors'!K216=0,"",'For Requestors'!K216)</f>
        <v/>
      </c>
      <c r="J221" s="46" t="str">
        <f>IFERROR('For Requestors'!K216/43560,"")</f>
        <v/>
      </c>
      <c r="K221" s="228" t="str">
        <f t="shared" si="13"/>
        <v/>
      </c>
      <c r="L221" s="199" t="str">
        <f>IF('For Requestors'!D216/43560=0,"",'For Requestors'!D216/43560)</f>
        <v/>
      </c>
      <c r="M221" s="199" t="str">
        <f>IF(AND('For Requestors'!E216=0,'For Requestors'!G216=0,'For Requestors'!A216=""),"",SUM('For Requestors'!E216:'For Requestors'!G216)/43560)</f>
        <v/>
      </c>
      <c r="N221" s="199" t="str">
        <f>IF(AND('For Requestors'!H216=0,'For Requestors'!I216=0),"",SUM('For Requestors'!H216:'For Requestors'!I216)/43560)</f>
        <v/>
      </c>
      <c r="O221" s="229"/>
      <c r="P221" s="230" t="str">
        <f>IF('For Requestors'!C216="","",((SUM('For Requestors'!E216:G216)/43560)*O221)*0.9)</f>
        <v/>
      </c>
      <c r="Q221" s="230" t="str">
        <f>IF('For Requestors'!C216="","",((SUM('For Requestors'!H216:I216)/43560)*O221)*0.5)</f>
        <v/>
      </c>
      <c r="R221" s="230" t="str">
        <f t="shared" si="14"/>
        <v/>
      </c>
      <c r="S221" s="230" t="str">
        <f t="shared" si="15"/>
        <v/>
      </c>
      <c r="T221" s="229"/>
      <c r="U221" s="229"/>
      <c r="V221" s="230" t="str">
        <f t="shared" si="16"/>
        <v/>
      </c>
      <c r="W221" s="178"/>
      <c r="X221" s="204"/>
      <c r="Y221" s="204"/>
      <c r="Z221" s="204"/>
      <c r="AA221" s="149"/>
      <c r="AB221" s="149"/>
    </row>
    <row r="222" spans="1:28" x14ac:dyDescent="0.25">
      <c r="A222" s="153" t="str">
        <f>IF('For Requestors'!A217 = "","",'For Requestors'!A217)</f>
        <v/>
      </c>
      <c r="B222" s="45" t="str">
        <f>IF('For Requestors'!B217="","",'For Requestors'!B217)</f>
        <v/>
      </c>
      <c r="C222" s="236" t="str">
        <f>IF('For Requestors'!C217="","",'For Requestors'!C217)</f>
        <v/>
      </c>
      <c r="D222" s="179"/>
      <c r="E222" s="148"/>
      <c r="F222" s="225" t="str">
        <f>IF('For Requestors'!L217="","",'For Requestors'!L217)</f>
        <v/>
      </c>
      <c r="G222" s="226" t="str">
        <f>IF('For Requestors'!M217="","",'For Requestors'!M217)</f>
        <v/>
      </c>
      <c r="H222" s="227" t="str">
        <f>IF('For Requestors'!N217="","",'For Requestors'!N217)</f>
        <v/>
      </c>
      <c r="I222" s="211" t="str">
        <f>IF('For Requestors'!K217=0,"",'For Requestors'!K217)</f>
        <v/>
      </c>
      <c r="J222" s="46" t="str">
        <f>IFERROR('For Requestors'!K217/43560,"")</f>
        <v/>
      </c>
      <c r="K222" s="228" t="str">
        <f t="shared" si="13"/>
        <v/>
      </c>
      <c r="L222" s="199" t="str">
        <f>IF('For Requestors'!D217/43560=0,"",'For Requestors'!D217/43560)</f>
        <v/>
      </c>
      <c r="M222" s="199" t="str">
        <f>IF(AND('For Requestors'!E217=0,'For Requestors'!G217=0,'For Requestors'!A217=""),"",SUM('For Requestors'!E217:'For Requestors'!G217)/43560)</f>
        <v/>
      </c>
      <c r="N222" s="199" t="str">
        <f>IF(AND('For Requestors'!H217=0,'For Requestors'!I217=0),"",SUM('For Requestors'!H217:'For Requestors'!I217)/43560)</f>
        <v/>
      </c>
      <c r="O222" s="229"/>
      <c r="P222" s="230" t="str">
        <f>IF('For Requestors'!C217="","",((SUM('For Requestors'!E217:G217)/43560)*O222)*0.9)</f>
        <v/>
      </c>
      <c r="Q222" s="230" t="str">
        <f>IF('For Requestors'!C217="","",((SUM('For Requestors'!H217:I217)/43560)*O222)*0.5)</f>
        <v/>
      </c>
      <c r="R222" s="230" t="str">
        <f t="shared" si="14"/>
        <v/>
      </c>
      <c r="S222" s="230" t="str">
        <f t="shared" si="15"/>
        <v/>
      </c>
      <c r="T222" s="229"/>
      <c r="U222" s="229"/>
      <c r="V222" s="230" t="str">
        <f t="shared" si="16"/>
        <v/>
      </c>
      <c r="W222" s="178"/>
      <c r="X222" s="204"/>
      <c r="Y222" s="204"/>
      <c r="Z222" s="204"/>
      <c r="AA222" s="149"/>
      <c r="AB222" s="149"/>
    </row>
    <row r="223" spans="1:28" x14ac:dyDescent="0.25">
      <c r="A223" s="153" t="str">
        <f>IF('For Requestors'!A218 = "","",'For Requestors'!A218)</f>
        <v/>
      </c>
      <c r="B223" s="45" t="str">
        <f>IF('For Requestors'!B218="","",'For Requestors'!B218)</f>
        <v/>
      </c>
      <c r="C223" s="236" t="str">
        <f>IF('For Requestors'!C218="","",'For Requestors'!C218)</f>
        <v/>
      </c>
      <c r="D223" s="179"/>
      <c r="E223" s="148"/>
      <c r="F223" s="225" t="str">
        <f>IF('For Requestors'!L218="","",'For Requestors'!L218)</f>
        <v/>
      </c>
      <c r="G223" s="226" t="str">
        <f>IF('For Requestors'!M218="","",'For Requestors'!M218)</f>
        <v/>
      </c>
      <c r="H223" s="227" t="str">
        <f>IF('For Requestors'!N218="","",'For Requestors'!N218)</f>
        <v/>
      </c>
      <c r="I223" s="211" t="str">
        <f>IF('For Requestors'!K218=0,"",'For Requestors'!K218)</f>
        <v/>
      </c>
      <c r="J223" s="46" t="str">
        <f>IFERROR('For Requestors'!K218/43560,"")</f>
        <v/>
      </c>
      <c r="K223" s="228" t="str">
        <f t="shared" si="13"/>
        <v/>
      </c>
      <c r="L223" s="199" t="str">
        <f>IF('For Requestors'!D218/43560=0,"",'For Requestors'!D218/43560)</f>
        <v/>
      </c>
      <c r="M223" s="199" t="str">
        <f>IF(AND('For Requestors'!E218=0,'For Requestors'!G218=0,'For Requestors'!A218=""),"",SUM('For Requestors'!E218:'For Requestors'!G218)/43560)</f>
        <v/>
      </c>
      <c r="N223" s="199" t="str">
        <f>IF(AND('For Requestors'!H218=0,'For Requestors'!I218=0),"",SUM('For Requestors'!H218:'For Requestors'!I218)/43560)</f>
        <v/>
      </c>
      <c r="O223" s="229"/>
      <c r="P223" s="230" t="str">
        <f>IF('For Requestors'!C218="","",((SUM('For Requestors'!E218:G218)/43560)*O223)*0.9)</f>
        <v/>
      </c>
      <c r="Q223" s="230" t="str">
        <f>IF('For Requestors'!C218="","",((SUM('For Requestors'!H218:I218)/43560)*O223)*0.5)</f>
        <v/>
      </c>
      <c r="R223" s="230" t="str">
        <f t="shared" si="14"/>
        <v/>
      </c>
      <c r="S223" s="230" t="str">
        <f t="shared" si="15"/>
        <v/>
      </c>
      <c r="T223" s="229"/>
      <c r="U223" s="229"/>
      <c r="V223" s="230" t="str">
        <f t="shared" si="16"/>
        <v/>
      </c>
      <c r="W223" s="178"/>
      <c r="X223" s="204"/>
      <c r="Y223" s="204"/>
      <c r="Z223" s="204"/>
      <c r="AA223" s="149"/>
      <c r="AB223" s="149"/>
    </row>
    <row r="224" spans="1:28" x14ac:dyDescent="0.25">
      <c r="A224" s="153" t="str">
        <f>IF('For Requestors'!A219 = "","",'For Requestors'!A219)</f>
        <v/>
      </c>
      <c r="B224" s="45" t="str">
        <f>IF('For Requestors'!B219="","",'For Requestors'!B219)</f>
        <v/>
      </c>
      <c r="C224" s="236" t="str">
        <f>IF('For Requestors'!C219="","",'For Requestors'!C219)</f>
        <v/>
      </c>
      <c r="D224" s="179"/>
      <c r="E224" s="148"/>
      <c r="F224" s="225" t="str">
        <f>IF('For Requestors'!L219="","",'For Requestors'!L219)</f>
        <v/>
      </c>
      <c r="G224" s="226" t="str">
        <f>IF('For Requestors'!M219="","",'For Requestors'!M219)</f>
        <v/>
      </c>
      <c r="H224" s="227" t="str">
        <f>IF('For Requestors'!N219="","",'For Requestors'!N219)</f>
        <v/>
      </c>
      <c r="I224" s="211" t="str">
        <f>IF('For Requestors'!K219=0,"",'For Requestors'!K219)</f>
        <v/>
      </c>
      <c r="J224" s="46" t="str">
        <f>IFERROR('For Requestors'!K219/43560,"")</f>
        <v/>
      </c>
      <c r="K224" s="228" t="str">
        <f t="shared" si="13"/>
        <v/>
      </c>
      <c r="L224" s="199" t="str">
        <f>IF('For Requestors'!D219/43560=0,"",'For Requestors'!D219/43560)</f>
        <v/>
      </c>
      <c r="M224" s="199" t="str">
        <f>IF(AND('For Requestors'!E219=0,'For Requestors'!G219=0,'For Requestors'!A219=""),"",SUM('For Requestors'!E219:'For Requestors'!G219)/43560)</f>
        <v/>
      </c>
      <c r="N224" s="199" t="str">
        <f>IF(AND('For Requestors'!H219=0,'For Requestors'!I219=0),"",SUM('For Requestors'!H219:'For Requestors'!I219)/43560)</f>
        <v/>
      </c>
      <c r="O224" s="229"/>
      <c r="P224" s="230" t="str">
        <f>IF('For Requestors'!C219="","",((SUM('For Requestors'!E219:G219)/43560)*O224)*0.9)</f>
        <v/>
      </c>
      <c r="Q224" s="230" t="str">
        <f>IF('For Requestors'!C219="","",((SUM('For Requestors'!H219:I219)/43560)*O224)*0.5)</f>
        <v/>
      </c>
      <c r="R224" s="230" t="str">
        <f t="shared" si="14"/>
        <v/>
      </c>
      <c r="S224" s="230" t="str">
        <f t="shared" si="15"/>
        <v/>
      </c>
      <c r="T224" s="229"/>
      <c r="U224" s="229"/>
      <c r="V224" s="230" t="str">
        <f t="shared" si="16"/>
        <v/>
      </c>
      <c r="W224" s="178"/>
      <c r="X224" s="204"/>
      <c r="Y224" s="204"/>
      <c r="Z224" s="204"/>
      <c r="AA224" s="149"/>
      <c r="AB224" s="149"/>
    </row>
    <row r="225" spans="1:28" x14ac:dyDescent="0.25">
      <c r="A225" s="153" t="str">
        <f>IF('For Requestors'!A220 = "","",'For Requestors'!A220)</f>
        <v/>
      </c>
      <c r="B225" s="45" t="str">
        <f>IF('For Requestors'!B220="","",'For Requestors'!B220)</f>
        <v/>
      </c>
      <c r="C225" s="236" t="str">
        <f>IF('For Requestors'!C220="","",'For Requestors'!C220)</f>
        <v/>
      </c>
      <c r="D225" s="179"/>
      <c r="E225" s="148"/>
      <c r="F225" s="225" t="str">
        <f>IF('For Requestors'!L220="","",'For Requestors'!L220)</f>
        <v/>
      </c>
      <c r="G225" s="226" t="str">
        <f>IF('For Requestors'!M220="","",'For Requestors'!M220)</f>
        <v/>
      </c>
      <c r="H225" s="227" t="str">
        <f>IF('For Requestors'!N220="","",'For Requestors'!N220)</f>
        <v/>
      </c>
      <c r="I225" s="211" t="str">
        <f>IF('For Requestors'!K220=0,"",'For Requestors'!K220)</f>
        <v/>
      </c>
      <c r="J225" s="46" t="str">
        <f>IFERROR('For Requestors'!K220/43560,"")</f>
        <v/>
      </c>
      <c r="K225" s="228" t="str">
        <f t="shared" si="13"/>
        <v/>
      </c>
      <c r="L225" s="199" t="str">
        <f>IF('For Requestors'!D220/43560=0,"",'For Requestors'!D220/43560)</f>
        <v/>
      </c>
      <c r="M225" s="199" t="str">
        <f>IF(AND('For Requestors'!E220=0,'For Requestors'!G220=0,'For Requestors'!A220=""),"",SUM('For Requestors'!E220:'For Requestors'!G220)/43560)</f>
        <v/>
      </c>
      <c r="N225" s="199" t="str">
        <f>IF(AND('For Requestors'!H220=0,'For Requestors'!I220=0),"",SUM('For Requestors'!H220:'For Requestors'!I220)/43560)</f>
        <v/>
      </c>
      <c r="O225" s="229"/>
      <c r="P225" s="230" t="str">
        <f>IF('For Requestors'!C220="","",((SUM('For Requestors'!E220:G220)/43560)*O225)*0.9)</f>
        <v/>
      </c>
      <c r="Q225" s="230" t="str">
        <f>IF('For Requestors'!C220="","",((SUM('For Requestors'!H220:I220)/43560)*O225)*0.5)</f>
        <v/>
      </c>
      <c r="R225" s="230" t="str">
        <f t="shared" si="14"/>
        <v/>
      </c>
      <c r="S225" s="230" t="str">
        <f t="shared" si="15"/>
        <v/>
      </c>
      <c r="T225" s="229"/>
      <c r="U225" s="229"/>
      <c r="V225" s="230" t="str">
        <f t="shared" si="16"/>
        <v/>
      </c>
      <c r="W225" s="178"/>
      <c r="X225" s="204"/>
      <c r="Y225" s="204"/>
      <c r="Z225" s="204"/>
      <c r="AA225" s="149"/>
      <c r="AB225" s="149"/>
    </row>
    <row r="226" spans="1:28" x14ac:dyDescent="0.25">
      <c r="A226" s="153" t="str">
        <f>IF('For Requestors'!A221 = "","",'For Requestors'!A221)</f>
        <v/>
      </c>
      <c r="B226" s="45" t="str">
        <f>IF('For Requestors'!B221="","",'For Requestors'!B221)</f>
        <v/>
      </c>
      <c r="C226" s="236" t="str">
        <f>IF('For Requestors'!C221="","",'For Requestors'!C221)</f>
        <v/>
      </c>
      <c r="D226" s="179"/>
      <c r="E226" s="148"/>
      <c r="F226" s="225" t="str">
        <f>IF('For Requestors'!L221="","",'For Requestors'!L221)</f>
        <v/>
      </c>
      <c r="G226" s="226" t="str">
        <f>IF('For Requestors'!M221="","",'For Requestors'!M221)</f>
        <v/>
      </c>
      <c r="H226" s="227" t="str">
        <f>IF('For Requestors'!N221="","",'For Requestors'!N221)</f>
        <v/>
      </c>
      <c r="I226" s="211" t="str">
        <f>IF('For Requestors'!K221=0,"",'For Requestors'!K221)</f>
        <v/>
      </c>
      <c r="J226" s="46" t="str">
        <f>IFERROR('For Requestors'!K221/43560,"")</f>
        <v/>
      </c>
      <c r="K226" s="228" t="str">
        <f t="shared" si="13"/>
        <v/>
      </c>
      <c r="L226" s="199" t="str">
        <f>IF('For Requestors'!D221/43560=0,"",'For Requestors'!D221/43560)</f>
        <v/>
      </c>
      <c r="M226" s="199" t="str">
        <f>IF(AND('For Requestors'!E221=0,'For Requestors'!G221=0,'For Requestors'!A221=""),"",SUM('For Requestors'!E221:'For Requestors'!G221)/43560)</f>
        <v/>
      </c>
      <c r="N226" s="199" t="str">
        <f>IF(AND('For Requestors'!H221=0,'For Requestors'!I221=0),"",SUM('For Requestors'!H221:'For Requestors'!I221)/43560)</f>
        <v/>
      </c>
      <c r="O226" s="229"/>
      <c r="P226" s="230" t="str">
        <f>IF('For Requestors'!C221="","",((SUM('For Requestors'!E221:G221)/43560)*O226)*0.9)</f>
        <v/>
      </c>
      <c r="Q226" s="230" t="str">
        <f>IF('For Requestors'!C221="","",((SUM('For Requestors'!H221:I221)/43560)*O226)*0.5)</f>
        <v/>
      </c>
      <c r="R226" s="230" t="str">
        <f t="shared" si="14"/>
        <v/>
      </c>
      <c r="S226" s="230" t="str">
        <f t="shared" si="15"/>
        <v/>
      </c>
      <c r="T226" s="229"/>
      <c r="U226" s="229"/>
      <c r="V226" s="230" t="str">
        <f t="shared" si="16"/>
        <v/>
      </c>
      <c r="W226" s="178"/>
      <c r="X226" s="204"/>
      <c r="Y226" s="204"/>
      <c r="Z226" s="204"/>
      <c r="AA226" s="149"/>
      <c r="AB226" s="149"/>
    </row>
    <row r="227" spans="1:28" x14ac:dyDescent="0.25">
      <c r="A227" s="153" t="str">
        <f>IF('For Requestors'!A222 = "","",'For Requestors'!A222)</f>
        <v/>
      </c>
      <c r="B227" s="45" t="str">
        <f>IF('For Requestors'!B222="","",'For Requestors'!B222)</f>
        <v/>
      </c>
      <c r="C227" s="236" t="str">
        <f>IF('For Requestors'!C222="","",'For Requestors'!C222)</f>
        <v/>
      </c>
      <c r="D227" s="179"/>
      <c r="E227" s="148"/>
      <c r="F227" s="225" t="str">
        <f>IF('For Requestors'!L222="","",'For Requestors'!L222)</f>
        <v/>
      </c>
      <c r="G227" s="226" t="str">
        <f>IF('For Requestors'!M222="","",'For Requestors'!M222)</f>
        <v/>
      </c>
      <c r="H227" s="227" t="str">
        <f>IF('For Requestors'!N222="","",'For Requestors'!N222)</f>
        <v/>
      </c>
      <c r="I227" s="211" t="str">
        <f>IF('For Requestors'!K222=0,"",'For Requestors'!K222)</f>
        <v/>
      </c>
      <c r="J227" s="46" t="str">
        <f>IFERROR('For Requestors'!K222/43560,"")</f>
        <v/>
      </c>
      <c r="K227" s="228" t="str">
        <f t="shared" si="13"/>
        <v/>
      </c>
      <c r="L227" s="199" t="str">
        <f>IF('For Requestors'!D222/43560=0,"",'For Requestors'!D222/43560)</f>
        <v/>
      </c>
      <c r="M227" s="199" t="str">
        <f>IF(AND('For Requestors'!E222=0,'For Requestors'!G222=0,'For Requestors'!A222=""),"",SUM('For Requestors'!E222:'For Requestors'!G222)/43560)</f>
        <v/>
      </c>
      <c r="N227" s="199" t="str">
        <f>IF(AND('For Requestors'!H222=0,'For Requestors'!I222=0),"",SUM('For Requestors'!H222:'For Requestors'!I222)/43560)</f>
        <v/>
      </c>
      <c r="O227" s="229"/>
      <c r="P227" s="230" t="str">
        <f>IF('For Requestors'!C222="","",((SUM('For Requestors'!E222:G222)/43560)*O227)*0.9)</f>
        <v/>
      </c>
      <c r="Q227" s="230" t="str">
        <f>IF('For Requestors'!C222="","",((SUM('For Requestors'!H222:I222)/43560)*O227)*0.5)</f>
        <v/>
      </c>
      <c r="R227" s="230" t="str">
        <f t="shared" si="14"/>
        <v/>
      </c>
      <c r="S227" s="230" t="str">
        <f t="shared" si="15"/>
        <v/>
      </c>
      <c r="T227" s="229"/>
      <c r="U227" s="229"/>
      <c r="V227" s="230" t="str">
        <f t="shared" si="16"/>
        <v/>
      </c>
      <c r="W227" s="178"/>
      <c r="X227" s="204"/>
      <c r="Y227" s="204"/>
      <c r="Z227" s="204"/>
      <c r="AA227" s="149"/>
      <c r="AB227" s="149"/>
    </row>
    <row r="228" spans="1:28" x14ac:dyDescent="0.25">
      <c r="A228" s="153" t="str">
        <f>IF('For Requestors'!A223 = "","",'For Requestors'!A223)</f>
        <v/>
      </c>
      <c r="B228" s="45" t="str">
        <f>IF('For Requestors'!B223="","",'For Requestors'!B223)</f>
        <v/>
      </c>
      <c r="C228" s="236" t="str">
        <f>IF('For Requestors'!C223="","",'For Requestors'!C223)</f>
        <v/>
      </c>
      <c r="D228" s="179"/>
      <c r="E228" s="148"/>
      <c r="F228" s="225" t="str">
        <f>IF('For Requestors'!L223="","",'For Requestors'!L223)</f>
        <v/>
      </c>
      <c r="G228" s="226" t="str">
        <f>IF('For Requestors'!M223="","",'For Requestors'!M223)</f>
        <v/>
      </c>
      <c r="H228" s="227" t="str">
        <f>IF('For Requestors'!N223="","",'For Requestors'!N223)</f>
        <v/>
      </c>
      <c r="I228" s="211" t="str">
        <f>IF('For Requestors'!K223=0,"",'For Requestors'!K223)</f>
        <v/>
      </c>
      <c r="J228" s="46" t="str">
        <f>IFERROR('For Requestors'!K223/43560,"")</f>
        <v/>
      </c>
      <c r="K228" s="228" t="str">
        <f t="shared" si="13"/>
        <v/>
      </c>
      <c r="L228" s="199" t="str">
        <f>IF('For Requestors'!D223/43560=0,"",'For Requestors'!D223/43560)</f>
        <v/>
      </c>
      <c r="M228" s="199" t="str">
        <f>IF(AND('For Requestors'!E223=0,'For Requestors'!G223=0,'For Requestors'!A223=""),"",SUM('For Requestors'!E223:'For Requestors'!G223)/43560)</f>
        <v/>
      </c>
      <c r="N228" s="199" t="str">
        <f>IF(AND('For Requestors'!H223=0,'For Requestors'!I223=0),"",SUM('For Requestors'!H223:'For Requestors'!I223)/43560)</f>
        <v/>
      </c>
      <c r="O228" s="229"/>
      <c r="P228" s="230" t="str">
        <f>IF('For Requestors'!C223="","",((SUM('For Requestors'!E223:G223)/43560)*O228)*0.9)</f>
        <v/>
      </c>
      <c r="Q228" s="230" t="str">
        <f>IF('For Requestors'!C223="","",((SUM('For Requestors'!H223:I223)/43560)*O228)*0.5)</f>
        <v/>
      </c>
      <c r="R228" s="230" t="str">
        <f t="shared" si="14"/>
        <v/>
      </c>
      <c r="S228" s="230" t="str">
        <f t="shared" si="15"/>
        <v/>
      </c>
      <c r="T228" s="229"/>
      <c r="U228" s="229"/>
      <c r="V228" s="230" t="str">
        <f t="shared" si="16"/>
        <v/>
      </c>
      <c r="W228" s="178"/>
      <c r="X228" s="204"/>
      <c r="Y228" s="204"/>
      <c r="Z228" s="204"/>
      <c r="AA228" s="149"/>
      <c r="AB228" s="149"/>
    </row>
    <row r="229" spans="1:28" x14ac:dyDescent="0.25">
      <c r="A229" s="153" t="str">
        <f>IF('For Requestors'!A224 = "","",'For Requestors'!A224)</f>
        <v/>
      </c>
      <c r="B229" s="45" t="str">
        <f>IF('For Requestors'!B224="","",'For Requestors'!B224)</f>
        <v/>
      </c>
      <c r="C229" s="236" t="str">
        <f>IF('For Requestors'!C224="","",'For Requestors'!C224)</f>
        <v/>
      </c>
      <c r="D229" s="179"/>
      <c r="E229" s="148"/>
      <c r="F229" s="225" t="str">
        <f>IF('For Requestors'!L224="","",'For Requestors'!L224)</f>
        <v/>
      </c>
      <c r="G229" s="226" t="str">
        <f>IF('For Requestors'!M224="","",'For Requestors'!M224)</f>
        <v/>
      </c>
      <c r="H229" s="227" t="str">
        <f>IF('For Requestors'!N224="","",'For Requestors'!N224)</f>
        <v/>
      </c>
      <c r="I229" s="211" t="str">
        <f>IF('For Requestors'!K224=0,"",'For Requestors'!K224)</f>
        <v/>
      </c>
      <c r="J229" s="46" t="str">
        <f>IFERROR('For Requestors'!K224/43560,"")</f>
        <v/>
      </c>
      <c r="K229" s="228" t="str">
        <f t="shared" si="13"/>
        <v/>
      </c>
      <c r="L229" s="199" t="str">
        <f>IF('For Requestors'!D224/43560=0,"",'For Requestors'!D224/43560)</f>
        <v/>
      </c>
      <c r="M229" s="199" t="str">
        <f>IF(AND('For Requestors'!E224=0,'For Requestors'!G224=0,'For Requestors'!A224=""),"",SUM('For Requestors'!E224:'For Requestors'!G224)/43560)</f>
        <v/>
      </c>
      <c r="N229" s="199" t="str">
        <f>IF(AND('For Requestors'!H224=0,'For Requestors'!I224=0),"",SUM('For Requestors'!H224:'For Requestors'!I224)/43560)</f>
        <v/>
      </c>
      <c r="O229" s="229"/>
      <c r="P229" s="230" t="str">
        <f>IF('For Requestors'!C224="","",((SUM('For Requestors'!E224:G224)/43560)*O229)*0.9)</f>
        <v/>
      </c>
      <c r="Q229" s="230" t="str">
        <f>IF('For Requestors'!C224="","",((SUM('For Requestors'!H224:I224)/43560)*O229)*0.5)</f>
        <v/>
      </c>
      <c r="R229" s="230" t="str">
        <f t="shared" si="14"/>
        <v/>
      </c>
      <c r="S229" s="230" t="str">
        <f t="shared" si="15"/>
        <v/>
      </c>
      <c r="T229" s="229"/>
      <c r="U229" s="229"/>
      <c r="V229" s="230" t="str">
        <f t="shared" si="16"/>
        <v/>
      </c>
      <c r="W229" s="178"/>
      <c r="X229" s="204"/>
      <c r="Y229" s="204"/>
      <c r="Z229" s="204"/>
      <c r="AA229" s="149"/>
      <c r="AB229" s="149"/>
    </row>
    <row r="230" spans="1:28" x14ac:dyDescent="0.25">
      <c r="A230" s="153" t="str">
        <f>IF('For Requestors'!A225 = "","",'For Requestors'!A225)</f>
        <v/>
      </c>
      <c r="B230" s="45" t="str">
        <f>IF('For Requestors'!B225="","",'For Requestors'!B225)</f>
        <v/>
      </c>
      <c r="C230" s="236" t="str">
        <f>IF('For Requestors'!C225="","",'For Requestors'!C225)</f>
        <v/>
      </c>
      <c r="D230" s="179"/>
      <c r="E230" s="148"/>
      <c r="F230" s="225" t="str">
        <f>IF('For Requestors'!L225="","",'For Requestors'!L225)</f>
        <v/>
      </c>
      <c r="G230" s="226" t="str">
        <f>IF('For Requestors'!M225="","",'For Requestors'!M225)</f>
        <v/>
      </c>
      <c r="H230" s="227" t="str">
        <f>IF('For Requestors'!N225="","",'For Requestors'!N225)</f>
        <v/>
      </c>
      <c r="I230" s="211" t="str">
        <f>IF('For Requestors'!K225=0,"",'For Requestors'!K225)</f>
        <v/>
      </c>
      <c r="J230" s="46" t="str">
        <f>IFERROR('For Requestors'!K225/43560,"")</f>
        <v/>
      </c>
      <c r="K230" s="228" t="str">
        <f t="shared" si="13"/>
        <v/>
      </c>
      <c r="L230" s="199" t="str">
        <f>IF('For Requestors'!D225/43560=0,"",'For Requestors'!D225/43560)</f>
        <v/>
      </c>
      <c r="M230" s="199" t="str">
        <f>IF(AND('For Requestors'!E225=0,'For Requestors'!G225=0,'For Requestors'!A225=""),"",SUM('For Requestors'!E225:'For Requestors'!G225)/43560)</f>
        <v/>
      </c>
      <c r="N230" s="199" t="str">
        <f>IF(AND('For Requestors'!H225=0,'For Requestors'!I225=0),"",SUM('For Requestors'!H225:'For Requestors'!I225)/43560)</f>
        <v/>
      </c>
      <c r="O230" s="229"/>
      <c r="P230" s="230" t="str">
        <f>IF('For Requestors'!C225="","",((SUM('For Requestors'!E225:G225)/43560)*O230)*0.9)</f>
        <v/>
      </c>
      <c r="Q230" s="230" t="str">
        <f>IF('For Requestors'!C225="","",((SUM('For Requestors'!H225:I225)/43560)*O230)*0.5)</f>
        <v/>
      </c>
      <c r="R230" s="230" t="str">
        <f t="shared" si="14"/>
        <v/>
      </c>
      <c r="S230" s="230" t="str">
        <f t="shared" si="15"/>
        <v/>
      </c>
      <c r="T230" s="229"/>
      <c r="U230" s="229"/>
      <c r="V230" s="230" t="str">
        <f t="shared" si="16"/>
        <v/>
      </c>
      <c r="W230" s="178"/>
      <c r="X230" s="204"/>
      <c r="Y230" s="204"/>
      <c r="Z230" s="204"/>
      <c r="AA230" s="149"/>
      <c r="AB230" s="149"/>
    </row>
    <row r="231" spans="1:28" x14ac:dyDescent="0.25">
      <c r="A231" s="153" t="str">
        <f>IF('For Requestors'!A226 = "","",'For Requestors'!A226)</f>
        <v/>
      </c>
      <c r="B231" s="45" t="str">
        <f>IF('For Requestors'!B226="","",'For Requestors'!B226)</f>
        <v/>
      </c>
      <c r="C231" s="236" t="str">
        <f>IF('For Requestors'!C226="","",'For Requestors'!C226)</f>
        <v/>
      </c>
      <c r="D231" s="179"/>
      <c r="E231" s="148"/>
      <c r="F231" s="225" t="str">
        <f>IF('For Requestors'!L226="","",'For Requestors'!L226)</f>
        <v/>
      </c>
      <c r="G231" s="226" t="str">
        <f>IF('For Requestors'!M226="","",'For Requestors'!M226)</f>
        <v/>
      </c>
      <c r="H231" s="227" t="str">
        <f>IF('For Requestors'!N226="","",'For Requestors'!N226)</f>
        <v/>
      </c>
      <c r="I231" s="211" t="str">
        <f>IF('For Requestors'!K226=0,"",'For Requestors'!K226)</f>
        <v/>
      </c>
      <c r="J231" s="46" t="str">
        <f>IFERROR('For Requestors'!K226/43560,"")</f>
        <v/>
      </c>
      <c r="K231" s="228" t="str">
        <f t="shared" si="13"/>
        <v/>
      </c>
      <c r="L231" s="199" t="str">
        <f>IF('For Requestors'!D226/43560=0,"",'For Requestors'!D226/43560)</f>
        <v/>
      </c>
      <c r="M231" s="199" t="str">
        <f>IF(AND('For Requestors'!E226=0,'For Requestors'!G226=0,'For Requestors'!A226=""),"",SUM('For Requestors'!E226:'For Requestors'!G226)/43560)</f>
        <v/>
      </c>
      <c r="N231" s="199" t="str">
        <f>IF(AND('For Requestors'!H226=0,'For Requestors'!I226=0),"",SUM('For Requestors'!H226:'For Requestors'!I226)/43560)</f>
        <v/>
      </c>
      <c r="O231" s="229"/>
      <c r="P231" s="230" t="str">
        <f>IF('For Requestors'!C226="","",((SUM('For Requestors'!E226:G226)/43560)*O231)*0.9)</f>
        <v/>
      </c>
      <c r="Q231" s="230" t="str">
        <f>IF('For Requestors'!C226="","",((SUM('For Requestors'!H226:I226)/43560)*O231)*0.5)</f>
        <v/>
      </c>
      <c r="R231" s="230" t="str">
        <f t="shared" si="14"/>
        <v/>
      </c>
      <c r="S231" s="230" t="str">
        <f t="shared" si="15"/>
        <v/>
      </c>
      <c r="T231" s="229"/>
      <c r="U231" s="229"/>
      <c r="V231" s="230" t="str">
        <f t="shared" si="16"/>
        <v/>
      </c>
      <c r="W231" s="178"/>
      <c r="X231" s="204"/>
      <c r="Y231" s="204"/>
      <c r="Z231" s="204"/>
      <c r="AA231" s="149"/>
      <c r="AB231" s="149"/>
    </row>
    <row r="232" spans="1:28" x14ac:dyDescent="0.25">
      <c r="A232" s="153" t="str">
        <f>IF('For Requestors'!A227 = "","",'For Requestors'!A227)</f>
        <v/>
      </c>
      <c r="B232" s="45" t="str">
        <f>IF('For Requestors'!B227="","",'For Requestors'!B227)</f>
        <v/>
      </c>
      <c r="C232" s="236" t="str">
        <f>IF('For Requestors'!C227="","",'For Requestors'!C227)</f>
        <v/>
      </c>
      <c r="D232" s="179"/>
      <c r="E232" s="148"/>
      <c r="F232" s="225" t="str">
        <f>IF('For Requestors'!L227="","",'For Requestors'!L227)</f>
        <v/>
      </c>
      <c r="G232" s="226" t="str">
        <f>IF('For Requestors'!M227="","",'For Requestors'!M227)</f>
        <v/>
      </c>
      <c r="H232" s="227" t="str">
        <f>IF('For Requestors'!N227="","",'For Requestors'!N227)</f>
        <v/>
      </c>
      <c r="I232" s="211" t="str">
        <f>IF('For Requestors'!K227=0,"",'For Requestors'!K227)</f>
        <v/>
      </c>
      <c r="J232" s="46" t="str">
        <f>IFERROR('For Requestors'!K227/43560,"")</f>
        <v/>
      </c>
      <c r="K232" s="228" t="str">
        <f t="shared" si="13"/>
        <v/>
      </c>
      <c r="L232" s="199" t="str">
        <f>IF('For Requestors'!D227/43560=0,"",'For Requestors'!D227/43560)</f>
        <v/>
      </c>
      <c r="M232" s="199" t="str">
        <f>IF(AND('For Requestors'!E227=0,'For Requestors'!G227=0,'For Requestors'!A227=""),"",SUM('For Requestors'!E227:'For Requestors'!G227)/43560)</f>
        <v/>
      </c>
      <c r="N232" s="199" t="str">
        <f>IF(AND('For Requestors'!H227=0,'For Requestors'!I227=0),"",SUM('For Requestors'!H227:'For Requestors'!I227)/43560)</f>
        <v/>
      </c>
      <c r="O232" s="229"/>
      <c r="P232" s="230" t="str">
        <f>IF('For Requestors'!C227="","",((SUM('For Requestors'!E227:G227)/43560)*O232)*0.9)</f>
        <v/>
      </c>
      <c r="Q232" s="230" t="str">
        <f>IF('For Requestors'!C227="","",((SUM('For Requestors'!H227:I227)/43560)*O232)*0.5)</f>
        <v/>
      </c>
      <c r="R232" s="230" t="str">
        <f t="shared" si="14"/>
        <v/>
      </c>
      <c r="S232" s="230" t="str">
        <f t="shared" si="15"/>
        <v/>
      </c>
      <c r="T232" s="229"/>
      <c r="U232" s="229"/>
      <c r="V232" s="230" t="str">
        <f t="shared" si="16"/>
        <v/>
      </c>
      <c r="W232" s="178"/>
      <c r="X232" s="204"/>
      <c r="Y232" s="204"/>
      <c r="Z232" s="204"/>
      <c r="AA232" s="149"/>
      <c r="AB232" s="149"/>
    </row>
    <row r="233" spans="1:28" x14ac:dyDescent="0.25">
      <c r="A233" s="153" t="str">
        <f>IF('For Requestors'!A228 = "","",'For Requestors'!A228)</f>
        <v/>
      </c>
      <c r="B233" s="45" t="str">
        <f>IF('For Requestors'!B228="","",'For Requestors'!B228)</f>
        <v/>
      </c>
      <c r="C233" s="236" t="str">
        <f>IF('For Requestors'!C228="","",'For Requestors'!C228)</f>
        <v/>
      </c>
      <c r="D233" s="179"/>
      <c r="E233" s="148"/>
      <c r="F233" s="225" t="str">
        <f>IF('For Requestors'!L228="","",'For Requestors'!L228)</f>
        <v/>
      </c>
      <c r="G233" s="226" t="str">
        <f>IF('For Requestors'!M228="","",'For Requestors'!M228)</f>
        <v/>
      </c>
      <c r="H233" s="227" t="str">
        <f>IF('For Requestors'!N228="","",'For Requestors'!N228)</f>
        <v/>
      </c>
      <c r="I233" s="211" t="str">
        <f>IF('For Requestors'!K228=0,"",'For Requestors'!K228)</f>
        <v/>
      </c>
      <c r="J233" s="46" t="str">
        <f>IFERROR('For Requestors'!K228/43560,"")</f>
        <v/>
      </c>
      <c r="K233" s="228" t="str">
        <f t="shared" si="13"/>
        <v/>
      </c>
      <c r="L233" s="199" t="str">
        <f>IF('For Requestors'!D228/43560=0,"",'For Requestors'!D228/43560)</f>
        <v/>
      </c>
      <c r="M233" s="199" t="str">
        <f>IF(AND('For Requestors'!E228=0,'For Requestors'!G228=0,'For Requestors'!A228=""),"",SUM('For Requestors'!E228:'For Requestors'!G228)/43560)</f>
        <v/>
      </c>
      <c r="N233" s="199" t="str">
        <f>IF(AND('For Requestors'!H228=0,'For Requestors'!I228=0),"",SUM('For Requestors'!H228:'For Requestors'!I228)/43560)</f>
        <v/>
      </c>
      <c r="O233" s="229"/>
      <c r="P233" s="230" t="str">
        <f>IF('For Requestors'!C228="","",((SUM('For Requestors'!E228:G228)/43560)*O233)*0.9)</f>
        <v/>
      </c>
      <c r="Q233" s="230" t="str">
        <f>IF('For Requestors'!C228="","",((SUM('For Requestors'!H228:I228)/43560)*O233)*0.5)</f>
        <v/>
      </c>
      <c r="R233" s="230" t="str">
        <f t="shared" si="14"/>
        <v/>
      </c>
      <c r="S233" s="230" t="str">
        <f t="shared" si="15"/>
        <v/>
      </c>
      <c r="T233" s="229"/>
      <c r="U233" s="229"/>
      <c r="V233" s="230" t="str">
        <f t="shared" si="16"/>
        <v/>
      </c>
      <c r="W233" s="178"/>
      <c r="X233" s="204"/>
      <c r="Y233" s="204"/>
      <c r="Z233" s="204"/>
      <c r="AA233" s="149"/>
      <c r="AB233" s="149"/>
    </row>
    <row r="234" spans="1:28" x14ac:dyDescent="0.25">
      <c r="A234" s="153" t="str">
        <f>IF('For Requestors'!A229 = "","",'For Requestors'!A229)</f>
        <v/>
      </c>
      <c r="B234" s="45" t="str">
        <f>IF('For Requestors'!B229="","",'For Requestors'!B229)</f>
        <v/>
      </c>
      <c r="C234" s="236" t="str">
        <f>IF('For Requestors'!C229="","",'For Requestors'!C229)</f>
        <v/>
      </c>
      <c r="D234" s="179"/>
      <c r="E234" s="148"/>
      <c r="F234" s="225" t="str">
        <f>IF('For Requestors'!L229="","",'For Requestors'!L229)</f>
        <v/>
      </c>
      <c r="G234" s="226" t="str">
        <f>IF('For Requestors'!M229="","",'For Requestors'!M229)</f>
        <v/>
      </c>
      <c r="H234" s="227" t="str">
        <f>IF('For Requestors'!N229="","",'For Requestors'!N229)</f>
        <v/>
      </c>
      <c r="I234" s="211" t="str">
        <f>IF('For Requestors'!K229=0,"",'For Requestors'!K229)</f>
        <v/>
      </c>
      <c r="J234" s="46" t="str">
        <f>IFERROR('For Requestors'!K229/43560,"")</f>
        <v/>
      </c>
      <c r="K234" s="228" t="str">
        <f t="shared" si="13"/>
        <v/>
      </c>
      <c r="L234" s="199" t="str">
        <f>IF('For Requestors'!D229/43560=0,"",'For Requestors'!D229/43560)</f>
        <v/>
      </c>
      <c r="M234" s="199" t="str">
        <f>IF(AND('For Requestors'!E229=0,'For Requestors'!G229=0,'For Requestors'!A229=""),"",SUM('For Requestors'!E229:'For Requestors'!G229)/43560)</f>
        <v/>
      </c>
      <c r="N234" s="199" t="str">
        <f>IF(AND('For Requestors'!H229=0,'For Requestors'!I229=0),"",SUM('For Requestors'!H229:'For Requestors'!I229)/43560)</f>
        <v/>
      </c>
      <c r="O234" s="229"/>
      <c r="P234" s="230" t="str">
        <f>IF('For Requestors'!C229="","",((SUM('For Requestors'!E229:G229)/43560)*O234)*0.9)</f>
        <v/>
      </c>
      <c r="Q234" s="230" t="str">
        <f>IF('For Requestors'!C229="","",((SUM('For Requestors'!H229:I229)/43560)*O234)*0.5)</f>
        <v/>
      </c>
      <c r="R234" s="230" t="str">
        <f t="shared" si="14"/>
        <v/>
      </c>
      <c r="S234" s="230" t="str">
        <f t="shared" si="15"/>
        <v/>
      </c>
      <c r="T234" s="229"/>
      <c r="U234" s="229"/>
      <c r="V234" s="230" t="str">
        <f t="shared" si="16"/>
        <v/>
      </c>
      <c r="W234" s="178"/>
      <c r="X234" s="204"/>
      <c r="Y234" s="204"/>
      <c r="Z234" s="204"/>
      <c r="AA234" s="149"/>
      <c r="AB234" s="149"/>
    </row>
    <row r="235" spans="1:28" x14ac:dyDescent="0.25">
      <c r="A235" s="153" t="str">
        <f>IF('For Requestors'!A230 = "","",'For Requestors'!A230)</f>
        <v/>
      </c>
      <c r="B235" s="45" t="str">
        <f>IF('For Requestors'!B230="","",'For Requestors'!B230)</f>
        <v/>
      </c>
      <c r="C235" s="236" t="str">
        <f>IF('For Requestors'!C230="","",'For Requestors'!C230)</f>
        <v/>
      </c>
      <c r="D235" s="179"/>
      <c r="E235" s="148"/>
      <c r="F235" s="225" t="str">
        <f>IF('For Requestors'!L230="","",'For Requestors'!L230)</f>
        <v/>
      </c>
      <c r="G235" s="226" t="str">
        <f>IF('For Requestors'!M230="","",'For Requestors'!M230)</f>
        <v/>
      </c>
      <c r="H235" s="227" t="str">
        <f>IF('For Requestors'!N230="","",'For Requestors'!N230)</f>
        <v/>
      </c>
      <c r="I235" s="211" t="str">
        <f>IF('For Requestors'!K230=0,"",'For Requestors'!K230)</f>
        <v/>
      </c>
      <c r="J235" s="46" t="str">
        <f>IFERROR('For Requestors'!K230/43560,"")</f>
        <v/>
      </c>
      <c r="K235" s="228" t="str">
        <f t="shared" si="13"/>
        <v/>
      </c>
      <c r="L235" s="199" t="str">
        <f>IF('For Requestors'!D230/43560=0,"",'For Requestors'!D230/43560)</f>
        <v/>
      </c>
      <c r="M235" s="199" t="str">
        <f>IF(AND('For Requestors'!E230=0,'For Requestors'!G230=0,'For Requestors'!A230=""),"",SUM('For Requestors'!E230:'For Requestors'!G230)/43560)</f>
        <v/>
      </c>
      <c r="N235" s="199" t="str">
        <f>IF(AND('For Requestors'!H230=0,'For Requestors'!I230=0),"",SUM('For Requestors'!H230:'For Requestors'!I230)/43560)</f>
        <v/>
      </c>
      <c r="O235" s="229"/>
      <c r="P235" s="230" t="str">
        <f>IF('For Requestors'!C230="","",((SUM('For Requestors'!E230:G230)/43560)*O235)*0.9)</f>
        <v/>
      </c>
      <c r="Q235" s="230" t="str">
        <f>IF('For Requestors'!C230="","",((SUM('For Requestors'!H230:I230)/43560)*O235)*0.5)</f>
        <v/>
      </c>
      <c r="R235" s="230" t="str">
        <f t="shared" si="14"/>
        <v/>
      </c>
      <c r="S235" s="230" t="str">
        <f t="shared" si="15"/>
        <v/>
      </c>
      <c r="T235" s="229"/>
      <c r="U235" s="229"/>
      <c r="V235" s="230" t="str">
        <f t="shared" si="16"/>
        <v/>
      </c>
      <c r="W235" s="178"/>
      <c r="X235" s="204"/>
      <c r="Y235" s="204"/>
      <c r="Z235" s="204"/>
      <c r="AA235" s="149"/>
      <c r="AB235" s="149"/>
    </row>
    <row r="236" spans="1:28" x14ac:dyDescent="0.25">
      <c r="A236" s="153" t="str">
        <f>IF('For Requestors'!A231 = "","",'For Requestors'!A231)</f>
        <v/>
      </c>
      <c r="B236" s="45" t="str">
        <f>IF('For Requestors'!B231="","",'For Requestors'!B231)</f>
        <v/>
      </c>
      <c r="C236" s="236" t="str">
        <f>IF('For Requestors'!C231="","",'For Requestors'!C231)</f>
        <v/>
      </c>
      <c r="D236" s="179"/>
      <c r="E236" s="148"/>
      <c r="F236" s="225" t="str">
        <f>IF('For Requestors'!L231="","",'For Requestors'!L231)</f>
        <v/>
      </c>
      <c r="G236" s="226" t="str">
        <f>IF('For Requestors'!M231="","",'For Requestors'!M231)</f>
        <v/>
      </c>
      <c r="H236" s="227" t="str">
        <f>IF('For Requestors'!N231="","",'For Requestors'!N231)</f>
        <v/>
      </c>
      <c r="I236" s="211" t="str">
        <f>IF('For Requestors'!K231=0,"",'For Requestors'!K231)</f>
        <v/>
      </c>
      <c r="J236" s="46" t="str">
        <f>IFERROR('For Requestors'!K231/43560,"")</f>
        <v/>
      </c>
      <c r="K236" s="228" t="str">
        <f t="shared" si="13"/>
        <v/>
      </c>
      <c r="L236" s="199" t="str">
        <f>IF('For Requestors'!D231/43560=0,"",'For Requestors'!D231/43560)</f>
        <v/>
      </c>
      <c r="M236" s="199" t="str">
        <f>IF(AND('For Requestors'!E231=0,'For Requestors'!G231=0,'For Requestors'!A231=""),"",SUM('For Requestors'!E231:'For Requestors'!G231)/43560)</f>
        <v/>
      </c>
      <c r="N236" s="199" t="str">
        <f>IF(AND('For Requestors'!H231=0,'For Requestors'!I231=0),"",SUM('For Requestors'!H231:'For Requestors'!I231)/43560)</f>
        <v/>
      </c>
      <c r="O236" s="229"/>
      <c r="P236" s="230" t="str">
        <f>IF('For Requestors'!C231="","",((SUM('For Requestors'!E231:G231)/43560)*O236)*0.9)</f>
        <v/>
      </c>
      <c r="Q236" s="230" t="str">
        <f>IF('For Requestors'!C231="","",((SUM('For Requestors'!H231:I231)/43560)*O236)*0.5)</f>
        <v/>
      </c>
      <c r="R236" s="230" t="str">
        <f t="shared" si="14"/>
        <v/>
      </c>
      <c r="S236" s="230" t="str">
        <f t="shared" si="15"/>
        <v/>
      </c>
      <c r="T236" s="229"/>
      <c r="U236" s="229"/>
      <c r="V236" s="230" t="str">
        <f t="shared" si="16"/>
        <v/>
      </c>
      <c r="W236" s="178"/>
      <c r="X236" s="204"/>
      <c r="Y236" s="204"/>
      <c r="Z236" s="204"/>
      <c r="AA236" s="149"/>
      <c r="AB236" s="149"/>
    </row>
    <row r="237" spans="1:28" x14ac:dyDescent="0.25">
      <c r="A237" s="153" t="str">
        <f>IF('For Requestors'!A232 = "","",'For Requestors'!A232)</f>
        <v/>
      </c>
      <c r="B237" s="45" t="str">
        <f>IF('For Requestors'!B232="","",'For Requestors'!B232)</f>
        <v/>
      </c>
      <c r="C237" s="236" t="str">
        <f>IF('For Requestors'!C232="","",'For Requestors'!C232)</f>
        <v/>
      </c>
      <c r="D237" s="179"/>
      <c r="E237" s="148"/>
      <c r="F237" s="225" t="str">
        <f>IF('For Requestors'!L232="","",'For Requestors'!L232)</f>
        <v/>
      </c>
      <c r="G237" s="226" t="str">
        <f>IF('For Requestors'!M232="","",'For Requestors'!M232)</f>
        <v/>
      </c>
      <c r="H237" s="227" t="str">
        <f>IF('For Requestors'!N232="","",'For Requestors'!N232)</f>
        <v/>
      </c>
      <c r="I237" s="211" t="str">
        <f>IF('For Requestors'!K232=0,"",'For Requestors'!K232)</f>
        <v/>
      </c>
      <c r="J237" s="46" t="str">
        <f>IFERROR('For Requestors'!K232/43560,"")</f>
        <v/>
      </c>
      <c r="K237" s="228" t="str">
        <f t="shared" si="13"/>
        <v/>
      </c>
      <c r="L237" s="199" t="str">
        <f>IF('For Requestors'!D232/43560=0,"",'For Requestors'!D232/43560)</f>
        <v/>
      </c>
      <c r="M237" s="199" t="str">
        <f>IF(AND('For Requestors'!E232=0,'For Requestors'!G232=0,'For Requestors'!A232=""),"",SUM('For Requestors'!E232:'For Requestors'!G232)/43560)</f>
        <v/>
      </c>
      <c r="N237" s="199" t="str">
        <f>IF(AND('For Requestors'!H232=0,'For Requestors'!I232=0),"",SUM('For Requestors'!H232:'For Requestors'!I232)/43560)</f>
        <v/>
      </c>
      <c r="O237" s="229"/>
      <c r="P237" s="230" t="str">
        <f>IF('For Requestors'!C232="","",((SUM('For Requestors'!E232:G232)/43560)*O237)*0.9)</f>
        <v/>
      </c>
      <c r="Q237" s="230" t="str">
        <f>IF('For Requestors'!C232="","",((SUM('For Requestors'!H232:I232)/43560)*O237)*0.5)</f>
        <v/>
      </c>
      <c r="R237" s="230" t="str">
        <f t="shared" si="14"/>
        <v/>
      </c>
      <c r="S237" s="230" t="str">
        <f t="shared" si="15"/>
        <v/>
      </c>
      <c r="T237" s="229"/>
      <c r="U237" s="229"/>
      <c r="V237" s="230" t="str">
        <f t="shared" si="16"/>
        <v/>
      </c>
      <c r="W237" s="178"/>
      <c r="X237" s="204"/>
      <c r="Y237" s="204"/>
      <c r="Z237" s="204"/>
      <c r="AA237" s="149"/>
      <c r="AB237" s="149"/>
    </row>
    <row r="238" spans="1:28" x14ac:dyDescent="0.25">
      <c r="A238" s="153" t="str">
        <f>IF('For Requestors'!A233 = "","",'For Requestors'!A233)</f>
        <v/>
      </c>
      <c r="B238" s="45" t="str">
        <f>IF('For Requestors'!B233="","",'For Requestors'!B233)</f>
        <v/>
      </c>
      <c r="C238" s="236" t="str">
        <f>IF('For Requestors'!C233="","",'For Requestors'!C233)</f>
        <v/>
      </c>
      <c r="D238" s="179"/>
      <c r="E238" s="148"/>
      <c r="F238" s="225" t="str">
        <f>IF('For Requestors'!L233="","",'For Requestors'!L233)</f>
        <v/>
      </c>
      <c r="G238" s="226" t="str">
        <f>IF('For Requestors'!M233="","",'For Requestors'!M233)</f>
        <v/>
      </c>
      <c r="H238" s="227" t="str">
        <f>IF('For Requestors'!N233="","",'For Requestors'!N233)</f>
        <v/>
      </c>
      <c r="I238" s="211" t="str">
        <f>IF('For Requestors'!K233=0,"",'For Requestors'!K233)</f>
        <v/>
      </c>
      <c r="J238" s="46" t="str">
        <f>IFERROR('For Requestors'!K233/43560,"")</f>
        <v/>
      </c>
      <c r="K238" s="228" t="str">
        <f t="shared" si="13"/>
        <v/>
      </c>
      <c r="L238" s="199" t="str">
        <f>IF('For Requestors'!D233/43560=0,"",'For Requestors'!D233/43560)</f>
        <v/>
      </c>
      <c r="M238" s="199" t="str">
        <f>IF(AND('For Requestors'!E233=0,'For Requestors'!G233=0,'For Requestors'!A233=""),"",SUM('For Requestors'!E233:'For Requestors'!G233)/43560)</f>
        <v/>
      </c>
      <c r="N238" s="199" t="str">
        <f>IF(AND('For Requestors'!H233=0,'For Requestors'!I233=0),"",SUM('For Requestors'!H233:'For Requestors'!I233)/43560)</f>
        <v/>
      </c>
      <c r="O238" s="229"/>
      <c r="P238" s="230" t="str">
        <f>IF('For Requestors'!C233="","",((SUM('For Requestors'!E233:G233)/43560)*O238)*0.9)</f>
        <v/>
      </c>
      <c r="Q238" s="230" t="str">
        <f>IF('For Requestors'!C233="","",((SUM('For Requestors'!H233:I233)/43560)*O238)*0.5)</f>
        <v/>
      </c>
      <c r="R238" s="230" t="str">
        <f t="shared" si="14"/>
        <v/>
      </c>
      <c r="S238" s="230" t="str">
        <f t="shared" si="15"/>
        <v/>
      </c>
      <c r="T238" s="229"/>
      <c r="U238" s="229"/>
      <c r="V238" s="230" t="str">
        <f t="shared" si="16"/>
        <v/>
      </c>
      <c r="W238" s="178"/>
      <c r="X238" s="204"/>
      <c r="Y238" s="204"/>
      <c r="Z238" s="204"/>
      <c r="AA238" s="149"/>
      <c r="AB238" s="149"/>
    </row>
    <row r="239" spans="1:28" x14ac:dyDescent="0.25">
      <c r="A239" s="153" t="str">
        <f>IF('For Requestors'!A234 = "","",'For Requestors'!A234)</f>
        <v/>
      </c>
      <c r="B239" s="45" t="str">
        <f>IF('For Requestors'!B234="","",'For Requestors'!B234)</f>
        <v/>
      </c>
      <c r="C239" s="236" t="str">
        <f>IF('For Requestors'!C234="","",'For Requestors'!C234)</f>
        <v/>
      </c>
      <c r="D239" s="179"/>
      <c r="E239" s="148"/>
      <c r="F239" s="225" t="str">
        <f>IF('For Requestors'!L234="","",'For Requestors'!L234)</f>
        <v/>
      </c>
      <c r="G239" s="226" t="str">
        <f>IF('For Requestors'!M234="","",'For Requestors'!M234)</f>
        <v/>
      </c>
      <c r="H239" s="227" t="str">
        <f>IF('For Requestors'!N234="","",'For Requestors'!N234)</f>
        <v/>
      </c>
      <c r="I239" s="211" t="str">
        <f>IF('For Requestors'!K234=0,"",'For Requestors'!K234)</f>
        <v/>
      </c>
      <c r="J239" s="46" t="str">
        <f>IFERROR('For Requestors'!K234/43560,"")</f>
        <v/>
      </c>
      <c r="K239" s="228" t="str">
        <f t="shared" si="13"/>
        <v/>
      </c>
      <c r="L239" s="199" t="str">
        <f>IF('For Requestors'!D234/43560=0,"",'For Requestors'!D234/43560)</f>
        <v/>
      </c>
      <c r="M239" s="199" t="str">
        <f>IF(AND('For Requestors'!E234=0,'For Requestors'!G234=0,'For Requestors'!A234=""),"",SUM('For Requestors'!E234:'For Requestors'!G234)/43560)</f>
        <v/>
      </c>
      <c r="N239" s="199" t="str">
        <f>IF(AND('For Requestors'!H234=0,'For Requestors'!I234=0),"",SUM('For Requestors'!H234:'For Requestors'!I234)/43560)</f>
        <v/>
      </c>
      <c r="O239" s="229"/>
      <c r="P239" s="230" t="str">
        <f>IF('For Requestors'!C234="","",((SUM('For Requestors'!E234:G234)/43560)*O239)*0.9)</f>
        <v/>
      </c>
      <c r="Q239" s="230" t="str">
        <f>IF('For Requestors'!C234="","",((SUM('For Requestors'!H234:I234)/43560)*O239)*0.5)</f>
        <v/>
      </c>
      <c r="R239" s="230" t="str">
        <f t="shared" si="14"/>
        <v/>
      </c>
      <c r="S239" s="230" t="str">
        <f t="shared" si="15"/>
        <v/>
      </c>
      <c r="T239" s="229"/>
      <c r="U239" s="229"/>
      <c r="V239" s="230" t="str">
        <f t="shared" si="16"/>
        <v/>
      </c>
      <c r="W239" s="178"/>
      <c r="X239" s="204"/>
      <c r="Y239" s="204"/>
      <c r="Z239" s="204"/>
      <c r="AA239" s="149"/>
      <c r="AB239" s="149"/>
    </row>
    <row r="240" spans="1:28" x14ac:dyDescent="0.25">
      <c r="A240" s="153" t="str">
        <f>IF('For Requestors'!A235 = "","",'For Requestors'!A235)</f>
        <v/>
      </c>
      <c r="B240" s="45" t="str">
        <f>IF('For Requestors'!B235="","",'For Requestors'!B235)</f>
        <v/>
      </c>
      <c r="C240" s="236" t="str">
        <f>IF('For Requestors'!C235="","",'For Requestors'!C235)</f>
        <v/>
      </c>
      <c r="D240" s="179"/>
      <c r="E240" s="148"/>
      <c r="F240" s="225" t="str">
        <f>IF('For Requestors'!L235="","",'For Requestors'!L235)</f>
        <v/>
      </c>
      <c r="G240" s="226" t="str">
        <f>IF('For Requestors'!M235="","",'For Requestors'!M235)</f>
        <v/>
      </c>
      <c r="H240" s="227" t="str">
        <f>IF('For Requestors'!N235="","",'For Requestors'!N235)</f>
        <v/>
      </c>
      <c r="I240" s="211" t="str">
        <f>IF('For Requestors'!K235=0,"",'For Requestors'!K235)</f>
        <v/>
      </c>
      <c r="J240" s="46" t="str">
        <f>IFERROR('For Requestors'!K235/43560,"")</f>
        <v/>
      </c>
      <c r="K240" s="228" t="str">
        <f t="shared" si="13"/>
        <v/>
      </c>
      <c r="L240" s="199" t="str">
        <f>IF('For Requestors'!D235/43560=0,"",'For Requestors'!D235/43560)</f>
        <v/>
      </c>
      <c r="M240" s="199" t="str">
        <f>IF(AND('For Requestors'!E235=0,'For Requestors'!G235=0,'For Requestors'!A235=""),"",SUM('For Requestors'!E235:'For Requestors'!G235)/43560)</f>
        <v/>
      </c>
      <c r="N240" s="199" t="str">
        <f>IF(AND('For Requestors'!H235=0,'For Requestors'!I235=0),"",SUM('For Requestors'!H235:'For Requestors'!I235)/43560)</f>
        <v/>
      </c>
      <c r="O240" s="229"/>
      <c r="P240" s="230" t="str">
        <f>IF('For Requestors'!C235="","",((SUM('For Requestors'!E235:G235)/43560)*O240)*0.9)</f>
        <v/>
      </c>
      <c r="Q240" s="230" t="str">
        <f>IF('For Requestors'!C235="","",((SUM('For Requestors'!H235:I235)/43560)*O240)*0.5)</f>
        <v/>
      </c>
      <c r="R240" s="230" t="str">
        <f t="shared" si="14"/>
        <v/>
      </c>
      <c r="S240" s="230" t="str">
        <f t="shared" si="15"/>
        <v/>
      </c>
      <c r="T240" s="229"/>
      <c r="U240" s="229"/>
      <c r="V240" s="230" t="str">
        <f t="shared" si="16"/>
        <v/>
      </c>
      <c r="W240" s="178"/>
      <c r="X240" s="204"/>
      <c r="Y240" s="204"/>
      <c r="Z240" s="204"/>
      <c r="AA240" s="149"/>
      <c r="AB240" s="149"/>
    </row>
    <row r="241" spans="1:28" x14ac:dyDescent="0.25">
      <c r="A241" s="153" t="str">
        <f>IF('For Requestors'!A236 = "","",'For Requestors'!A236)</f>
        <v/>
      </c>
      <c r="B241" s="45" t="str">
        <f>IF('For Requestors'!B236="","",'For Requestors'!B236)</f>
        <v/>
      </c>
      <c r="C241" s="236" t="str">
        <f>IF('For Requestors'!C236="","",'For Requestors'!C236)</f>
        <v/>
      </c>
      <c r="D241" s="179"/>
      <c r="E241" s="148"/>
      <c r="F241" s="225" t="str">
        <f>IF('For Requestors'!L236="","",'For Requestors'!L236)</f>
        <v/>
      </c>
      <c r="G241" s="226" t="str">
        <f>IF('For Requestors'!M236="","",'For Requestors'!M236)</f>
        <v/>
      </c>
      <c r="H241" s="227" t="str">
        <f>IF('For Requestors'!N236="","",'For Requestors'!N236)</f>
        <v/>
      </c>
      <c r="I241" s="211" t="str">
        <f>IF('For Requestors'!K236=0,"",'For Requestors'!K236)</f>
        <v/>
      </c>
      <c r="J241" s="46" t="str">
        <f>IFERROR('For Requestors'!K236/43560,"")</f>
        <v/>
      </c>
      <c r="K241" s="228" t="str">
        <f t="shared" si="13"/>
        <v/>
      </c>
      <c r="L241" s="199" t="str">
        <f>IF('For Requestors'!D236/43560=0,"",'For Requestors'!D236/43560)</f>
        <v/>
      </c>
      <c r="M241" s="199" t="str">
        <f>IF(AND('For Requestors'!E236=0,'For Requestors'!G236=0,'For Requestors'!A236=""),"",SUM('For Requestors'!E236:'For Requestors'!G236)/43560)</f>
        <v/>
      </c>
      <c r="N241" s="199" t="str">
        <f>IF(AND('For Requestors'!H236=0,'For Requestors'!I236=0),"",SUM('For Requestors'!H236:'For Requestors'!I236)/43560)</f>
        <v/>
      </c>
      <c r="O241" s="229"/>
      <c r="P241" s="230" t="str">
        <f>IF('For Requestors'!C236="","",((SUM('For Requestors'!E236:G236)/43560)*O241)*0.9)</f>
        <v/>
      </c>
      <c r="Q241" s="230" t="str">
        <f>IF('For Requestors'!C236="","",((SUM('For Requestors'!H236:I236)/43560)*O241)*0.5)</f>
        <v/>
      </c>
      <c r="R241" s="230" t="str">
        <f t="shared" si="14"/>
        <v/>
      </c>
      <c r="S241" s="230" t="str">
        <f t="shared" si="15"/>
        <v/>
      </c>
      <c r="T241" s="229"/>
      <c r="U241" s="229"/>
      <c r="V241" s="230" t="str">
        <f t="shared" si="16"/>
        <v/>
      </c>
      <c r="W241" s="178"/>
      <c r="X241" s="204"/>
      <c r="Y241" s="204"/>
      <c r="Z241" s="204"/>
      <c r="AA241" s="149"/>
      <c r="AB241" s="149"/>
    </row>
    <row r="242" spans="1:28" x14ac:dyDescent="0.25">
      <c r="A242" s="153" t="str">
        <f>IF('For Requestors'!A237 = "","",'For Requestors'!A237)</f>
        <v/>
      </c>
      <c r="B242" s="45" t="str">
        <f>IF('For Requestors'!B237="","",'For Requestors'!B237)</f>
        <v/>
      </c>
      <c r="C242" s="236" t="str">
        <f>IF('For Requestors'!C237="","",'For Requestors'!C237)</f>
        <v/>
      </c>
      <c r="D242" s="179"/>
      <c r="E242" s="148"/>
      <c r="F242" s="225" t="str">
        <f>IF('For Requestors'!L237="","",'For Requestors'!L237)</f>
        <v/>
      </c>
      <c r="G242" s="226" t="str">
        <f>IF('For Requestors'!M237="","",'For Requestors'!M237)</f>
        <v/>
      </c>
      <c r="H242" s="227" t="str">
        <f>IF('For Requestors'!N237="","",'For Requestors'!N237)</f>
        <v/>
      </c>
      <c r="I242" s="211" t="str">
        <f>IF('For Requestors'!K237=0,"",'For Requestors'!K237)</f>
        <v/>
      </c>
      <c r="J242" s="46" t="str">
        <f>IFERROR('For Requestors'!K237/43560,"")</f>
        <v/>
      </c>
      <c r="K242" s="228" t="str">
        <f t="shared" si="13"/>
        <v/>
      </c>
      <c r="L242" s="199" t="str">
        <f>IF('For Requestors'!D237/43560=0,"",'For Requestors'!D237/43560)</f>
        <v/>
      </c>
      <c r="M242" s="199" t="str">
        <f>IF(AND('For Requestors'!E237=0,'For Requestors'!G237=0,'For Requestors'!A237=""),"",SUM('For Requestors'!E237:'For Requestors'!G237)/43560)</f>
        <v/>
      </c>
      <c r="N242" s="199" t="str">
        <f>IF(AND('For Requestors'!H237=0,'For Requestors'!I237=0),"",SUM('For Requestors'!H237:'For Requestors'!I237)/43560)</f>
        <v/>
      </c>
      <c r="O242" s="229"/>
      <c r="P242" s="230" t="str">
        <f>IF('For Requestors'!C237="","",((SUM('For Requestors'!E237:G237)/43560)*O242)*0.9)</f>
        <v/>
      </c>
      <c r="Q242" s="230" t="str">
        <f>IF('For Requestors'!C237="","",((SUM('For Requestors'!H237:I237)/43560)*O242)*0.5)</f>
        <v/>
      </c>
      <c r="R242" s="230" t="str">
        <f t="shared" si="14"/>
        <v/>
      </c>
      <c r="S242" s="230" t="str">
        <f t="shared" si="15"/>
        <v/>
      </c>
      <c r="T242" s="229"/>
      <c r="U242" s="229"/>
      <c r="V242" s="230" t="str">
        <f t="shared" si="16"/>
        <v/>
      </c>
      <c r="W242" s="178"/>
      <c r="X242" s="204"/>
      <c r="Y242" s="204"/>
      <c r="Z242" s="204"/>
      <c r="AA242" s="149"/>
      <c r="AB242" s="149"/>
    </row>
    <row r="243" spans="1:28" x14ac:dyDescent="0.25">
      <c r="A243" s="153" t="str">
        <f>IF('For Requestors'!A238 = "","",'For Requestors'!A238)</f>
        <v/>
      </c>
      <c r="B243" s="45" t="str">
        <f>IF('For Requestors'!B238="","",'For Requestors'!B238)</f>
        <v/>
      </c>
      <c r="C243" s="236" t="str">
        <f>IF('For Requestors'!C238="","",'For Requestors'!C238)</f>
        <v/>
      </c>
      <c r="D243" s="179"/>
      <c r="E243" s="148"/>
      <c r="F243" s="225" t="str">
        <f>IF('For Requestors'!L238="","",'For Requestors'!L238)</f>
        <v/>
      </c>
      <c r="G243" s="226" t="str">
        <f>IF('For Requestors'!M238="","",'For Requestors'!M238)</f>
        <v/>
      </c>
      <c r="H243" s="227" t="str">
        <f>IF('For Requestors'!N238="","",'For Requestors'!N238)</f>
        <v/>
      </c>
      <c r="I243" s="211" t="str">
        <f>IF('For Requestors'!K238=0,"",'For Requestors'!K238)</f>
        <v/>
      </c>
      <c r="J243" s="46" t="str">
        <f>IFERROR('For Requestors'!K238/43560,"")</f>
        <v/>
      </c>
      <c r="K243" s="228" t="str">
        <f t="shared" si="13"/>
        <v/>
      </c>
      <c r="L243" s="199" t="str">
        <f>IF('For Requestors'!D238/43560=0,"",'For Requestors'!D238/43560)</f>
        <v/>
      </c>
      <c r="M243" s="199" t="str">
        <f>IF(AND('For Requestors'!E238=0,'For Requestors'!G238=0,'For Requestors'!A238=""),"",SUM('For Requestors'!E238:'For Requestors'!G238)/43560)</f>
        <v/>
      </c>
      <c r="N243" s="199" t="str">
        <f>IF(AND('For Requestors'!H238=0,'For Requestors'!I238=0),"",SUM('For Requestors'!H238:'For Requestors'!I238)/43560)</f>
        <v/>
      </c>
      <c r="O243" s="229"/>
      <c r="P243" s="230" t="str">
        <f>IF('For Requestors'!C238="","",((SUM('For Requestors'!E238:G238)/43560)*O243)*0.9)</f>
        <v/>
      </c>
      <c r="Q243" s="230" t="str">
        <f>IF('For Requestors'!C238="","",((SUM('For Requestors'!H238:I238)/43560)*O243)*0.5)</f>
        <v/>
      </c>
      <c r="R243" s="230" t="str">
        <f t="shared" si="14"/>
        <v/>
      </c>
      <c r="S243" s="230" t="str">
        <f t="shared" si="15"/>
        <v/>
      </c>
      <c r="T243" s="229"/>
      <c r="U243" s="229"/>
      <c r="V243" s="230" t="str">
        <f t="shared" si="16"/>
        <v/>
      </c>
      <c r="W243" s="178"/>
      <c r="X243" s="204"/>
      <c r="Y243" s="204"/>
      <c r="Z243" s="204"/>
      <c r="AA243" s="149"/>
      <c r="AB243" s="149"/>
    </row>
    <row r="244" spans="1:28" x14ac:dyDescent="0.25">
      <c r="A244" s="153" t="str">
        <f>IF('For Requestors'!A239 = "","",'For Requestors'!A239)</f>
        <v/>
      </c>
      <c r="B244" s="45" t="str">
        <f>IF('For Requestors'!B239="","",'For Requestors'!B239)</f>
        <v/>
      </c>
      <c r="C244" s="236" t="str">
        <f>IF('For Requestors'!C239="","",'For Requestors'!C239)</f>
        <v/>
      </c>
      <c r="D244" s="179"/>
      <c r="E244" s="148"/>
      <c r="F244" s="225" t="str">
        <f>IF('For Requestors'!L239="","",'For Requestors'!L239)</f>
        <v/>
      </c>
      <c r="G244" s="226" t="str">
        <f>IF('For Requestors'!M239="","",'For Requestors'!M239)</f>
        <v/>
      </c>
      <c r="H244" s="227" t="str">
        <f>IF('For Requestors'!N239="","",'For Requestors'!N239)</f>
        <v/>
      </c>
      <c r="I244" s="211" t="str">
        <f>IF('For Requestors'!K239=0,"",'For Requestors'!K239)</f>
        <v/>
      </c>
      <c r="J244" s="46" t="str">
        <f>IFERROR('For Requestors'!K239/43560,"")</f>
        <v/>
      </c>
      <c r="K244" s="228" t="str">
        <f t="shared" si="13"/>
        <v/>
      </c>
      <c r="L244" s="199" t="str">
        <f>IF('For Requestors'!D239/43560=0,"",'For Requestors'!D239/43560)</f>
        <v/>
      </c>
      <c r="M244" s="199" t="str">
        <f>IF(AND('For Requestors'!E239=0,'For Requestors'!G239=0,'For Requestors'!A239=""),"",SUM('For Requestors'!E239:'For Requestors'!G239)/43560)</f>
        <v/>
      </c>
      <c r="N244" s="199" t="str">
        <f>IF(AND('For Requestors'!H239=0,'For Requestors'!I239=0),"",SUM('For Requestors'!H239:'For Requestors'!I239)/43560)</f>
        <v/>
      </c>
      <c r="O244" s="229"/>
      <c r="P244" s="230" t="str">
        <f>IF('For Requestors'!C239="","",((SUM('For Requestors'!E239:G239)/43560)*O244)*0.9)</f>
        <v/>
      </c>
      <c r="Q244" s="230" t="str">
        <f>IF('For Requestors'!C239="","",((SUM('For Requestors'!H239:I239)/43560)*O244)*0.5)</f>
        <v/>
      </c>
      <c r="R244" s="230" t="str">
        <f t="shared" si="14"/>
        <v/>
      </c>
      <c r="S244" s="230" t="str">
        <f t="shared" si="15"/>
        <v/>
      </c>
      <c r="T244" s="229"/>
      <c r="U244" s="229"/>
      <c r="V244" s="230" t="str">
        <f t="shared" si="16"/>
        <v/>
      </c>
      <c r="W244" s="178"/>
      <c r="X244" s="204"/>
      <c r="Y244" s="204"/>
      <c r="Z244" s="204"/>
      <c r="AA244" s="149"/>
      <c r="AB244" s="149"/>
    </row>
    <row r="245" spans="1:28" x14ac:dyDescent="0.25">
      <c r="A245" s="153" t="str">
        <f>IF('For Requestors'!A240 = "","",'For Requestors'!A240)</f>
        <v/>
      </c>
      <c r="B245" s="45" t="str">
        <f>IF('For Requestors'!B240="","",'For Requestors'!B240)</f>
        <v/>
      </c>
      <c r="C245" s="236" t="str">
        <f>IF('For Requestors'!C240="","",'For Requestors'!C240)</f>
        <v/>
      </c>
      <c r="D245" s="179"/>
      <c r="E245" s="148"/>
      <c r="F245" s="225" t="str">
        <f>IF('For Requestors'!L240="","",'For Requestors'!L240)</f>
        <v/>
      </c>
      <c r="G245" s="226" t="str">
        <f>IF('For Requestors'!M240="","",'For Requestors'!M240)</f>
        <v/>
      </c>
      <c r="H245" s="227" t="str">
        <f>IF('For Requestors'!N240="","",'For Requestors'!N240)</f>
        <v/>
      </c>
      <c r="I245" s="211" t="str">
        <f>IF('For Requestors'!K240=0,"",'For Requestors'!K240)</f>
        <v/>
      </c>
      <c r="J245" s="46" t="str">
        <f>IFERROR('For Requestors'!K240/43560,"")</f>
        <v/>
      </c>
      <c r="K245" s="228" t="str">
        <f t="shared" si="13"/>
        <v/>
      </c>
      <c r="L245" s="199" t="str">
        <f>IF('For Requestors'!D240/43560=0,"",'For Requestors'!D240/43560)</f>
        <v/>
      </c>
      <c r="M245" s="199" t="str">
        <f>IF(AND('For Requestors'!E240=0,'For Requestors'!G240=0,'For Requestors'!A240=""),"",SUM('For Requestors'!E240:'For Requestors'!G240)/43560)</f>
        <v/>
      </c>
      <c r="N245" s="199" t="str">
        <f>IF(AND('For Requestors'!H240=0,'For Requestors'!I240=0),"",SUM('For Requestors'!H240:'For Requestors'!I240)/43560)</f>
        <v/>
      </c>
      <c r="O245" s="229"/>
      <c r="P245" s="230" t="str">
        <f>IF('For Requestors'!C240="","",((SUM('For Requestors'!E240:G240)/43560)*O245)*0.9)</f>
        <v/>
      </c>
      <c r="Q245" s="230" t="str">
        <f>IF('For Requestors'!C240="","",((SUM('For Requestors'!H240:I240)/43560)*O245)*0.5)</f>
        <v/>
      </c>
      <c r="R245" s="230" t="str">
        <f t="shared" si="14"/>
        <v/>
      </c>
      <c r="S245" s="230" t="str">
        <f t="shared" si="15"/>
        <v/>
      </c>
      <c r="T245" s="229"/>
      <c r="U245" s="229"/>
      <c r="V245" s="230" t="str">
        <f t="shared" si="16"/>
        <v/>
      </c>
      <c r="W245" s="178"/>
      <c r="X245" s="204"/>
      <c r="Y245" s="204"/>
      <c r="Z245" s="204"/>
      <c r="AA245" s="149"/>
      <c r="AB245" s="149"/>
    </row>
    <row r="246" spans="1:28" x14ac:dyDescent="0.25">
      <c r="A246" s="153" t="str">
        <f>IF('For Requestors'!A241 = "","",'For Requestors'!A241)</f>
        <v/>
      </c>
      <c r="B246" s="45" t="str">
        <f>IF('For Requestors'!B241="","",'For Requestors'!B241)</f>
        <v/>
      </c>
      <c r="C246" s="236" t="str">
        <f>IF('For Requestors'!C241="","",'For Requestors'!C241)</f>
        <v/>
      </c>
      <c r="D246" s="179"/>
      <c r="E246" s="148"/>
      <c r="F246" s="225" t="str">
        <f>IF('For Requestors'!L241="","",'For Requestors'!L241)</f>
        <v/>
      </c>
      <c r="G246" s="226" t="str">
        <f>IF('For Requestors'!M241="","",'For Requestors'!M241)</f>
        <v/>
      </c>
      <c r="H246" s="227" t="str">
        <f>IF('For Requestors'!N241="","",'For Requestors'!N241)</f>
        <v/>
      </c>
      <c r="I246" s="211" t="str">
        <f>IF('For Requestors'!K241=0,"",'For Requestors'!K241)</f>
        <v/>
      </c>
      <c r="J246" s="46" t="str">
        <f>IFERROR('For Requestors'!K241/43560,"")</f>
        <v/>
      </c>
      <c r="K246" s="228" t="str">
        <f t="shared" si="13"/>
        <v/>
      </c>
      <c r="L246" s="199" t="str">
        <f>IF('For Requestors'!D241/43560=0,"",'For Requestors'!D241/43560)</f>
        <v/>
      </c>
      <c r="M246" s="199" t="str">
        <f>IF(AND('For Requestors'!E241=0,'For Requestors'!G241=0,'For Requestors'!A241=""),"",SUM('For Requestors'!E241:'For Requestors'!G241)/43560)</f>
        <v/>
      </c>
      <c r="N246" s="199" t="str">
        <f>IF(AND('For Requestors'!H241=0,'For Requestors'!I241=0),"",SUM('For Requestors'!H241:'For Requestors'!I241)/43560)</f>
        <v/>
      </c>
      <c r="O246" s="229"/>
      <c r="P246" s="230" t="str">
        <f>IF('For Requestors'!C241="","",((SUM('For Requestors'!E241:G241)/43560)*O246)*0.9)</f>
        <v/>
      </c>
      <c r="Q246" s="230" t="str">
        <f>IF('For Requestors'!C241="","",((SUM('For Requestors'!H241:I241)/43560)*O246)*0.5)</f>
        <v/>
      </c>
      <c r="R246" s="230" t="str">
        <f t="shared" si="14"/>
        <v/>
      </c>
      <c r="S246" s="230" t="str">
        <f t="shared" si="15"/>
        <v/>
      </c>
      <c r="T246" s="229"/>
      <c r="U246" s="229"/>
      <c r="V246" s="230" t="str">
        <f t="shared" si="16"/>
        <v/>
      </c>
      <c r="W246" s="178"/>
      <c r="X246" s="204"/>
      <c r="Y246" s="204"/>
      <c r="Z246" s="204"/>
      <c r="AA246" s="149"/>
      <c r="AB246" s="149"/>
    </row>
    <row r="247" spans="1:28" x14ac:dyDescent="0.25">
      <c r="A247" s="153" t="str">
        <f>IF('For Requestors'!A242 = "","",'For Requestors'!A242)</f>
        <v/>
      </c>
      <c r="B247" s="45" t="str">
        <f>IF('For Requestors'!B242="","",'For Requestors'!B242)</f>
        <v/>
      </c>
      <c r="C247" s="236" t="str">
        <f>IF('For Requestors'!C242="","",'For Requestors'!C242)</f>
        <v/>
      </c>
      <c r="D247" s="179"/>
      <c r="E247" s="148"/>
      <c r="F247" s="225" t="str">
        <f>IF('For Requestors'!L242="","",'For Requestors'!L242)</f>
        <v/>
      </c>
      <c r="G247" s="226" t="str">
        <f>IF('For Requestors'!M242="","",'For Requestors'!M242)</f>
        <v/>
      </c>
      <c r="H247" s="227" t="str">
        <f>IF('For Requestors'!N242="","",'For Requestors'!N242)</f>
        <v/>
      </c>
      <c r="I247" s="211" t="str">
        <f>IF('For Requestors'!K242=0,"",'For Requestors'!K242)</f>
        <v/>
      </c>
      <c r="J247" s="46" t="str">
        <f>IFERROR('For Requestors'!K242/43560,"")</f>
        <v/>
      </c>
      <c r="K247" s="228" t="str">
        <f t="shared" si="13"/>
        <v/>
      </c>
      <c r="L247" s="199" t="str">
        <f>IF('For Requestors'!D242/43560=0,"",'For Requestors'!D242/43560)</f>
        <v/>
      </c>
      <c r="M247" s="199" t="str">
        <f>IF(AND('For Requestors'!E242=0,'For Requestors'!G242=0,'For Requestors'!A242=""),"",SUM('For Requestors'!E242:'For Requestors'!G242)/43560)</f>
        <v/>
      </c>
      <c r="N247" s="199" t="str">
        <f>IF(AND('For Requestors'!H242=0,'For Requestors'!I242=0),"",SUM('For Requestors'!H242:'For Requestors'!I242)/43560)</f>
        <v/>
      </c>
      <c r="O247" s="229"/>
      <c r="P247" s="230" t="str">
        <f>IF('For Requestors'!C242="","",((SUM('For Requestors'!E242:G242)/43560)*O247)*0.9)</f>
        <v/>
      </c>
      <c r="Q247" s="230" t="str">
        <f>IF('For Requestors'!C242="","",((SUM('For Requestors'!H242:I242)/43560)*O247)*0.5)</f>
        <v/>
      </c>
      <c r="R247" s="230" t="str">
        <f t="shared" si="14"/>
        <v/>
      </c>
      <c r="S247" s="230" t="str">
        <f t="shared" si="15"/>
        <v/>
      </c>
      <c r="T247" s="229"/>
      <c r="U247" s="229"/>
      <c r="V247" s="230" t="str">
        <f t="shared" si="16"/>
        <v/>
      </c>
      <c r="W247" s="178"/>
      <c r="X247" s="204"/>
      <c r="Y247" s="204"/>
      <c r="Z247" s="204"/>
      <c r="AA247" s="149"/>
      <c r="AB247" s="149"/>
    </row>
    <row r="248" spans="1:28" x14ac:dyDescent="0.25">
      <c r="A248" s="153" t="str">
        <f>IF('For Requestors'!A243 = "","",'For Requestors'!A243)</f>
        <v/>
      </c>
      <c r="B248" s="45" t="str">
        <f>IF('For Requestors'!B243="","",'For Requestors'!B243)</f>
        <v/>
      </c>
      <c r="C248" s="236" t="str">
        <f>IF('For Requestors'!C243="","",'For Requestors'!C243)</f>
        <v/>
      </c>
      <c r="D248" s="179"/>
      <c r="E248" s="148"/>
      <c r="F248" s="225" t="str">
        <f>IF('For Requestors'!L243="","",'For Requestors'!L243)</f>
        <v/>
      </c>
      <c r="G248" s="226" t="str">
        <f>IF('For Requestors'!M243="","",'For Requestors'!M243)</f>
        <v/>
      </c>
      <c r="H248" s="227" t="str">
        <f>IF('For Requestors'!N243="","",'For Requestors'!N243)</f>
        <v/>
      </c>
      <c r="I248" s="211" t="str">
        <f>IF('For Requestors'!K243=0,"",'For Requestors'!K243)</f>
        <v/>
      </c>
      <c r="J248" s="46" t="str">
        <f>IFERROR('For Requestors'!K243/43560,"")</f>
        <v/>
      </c>
      <c r="K248" s="228" t="str">
        <f t="shared" si="13"/>
        <v/>
      </c>
      <c r="L248" s="199" t="str">
        <f>IF('For Requestors'!D243/43560=0,"",'For Requestors'!D243/43560)</f>
        <v/>
      </c>
      <c r="M248" s="199" t="str">
        <f>IF(AND('For Requestors'!E243=0,'For Requestors'!G243=0,'For Requestors'!A243=""),"",SUM('For Requestors'!E243:'For Requestors'!G243)/43560)</f>
        <v/>
      </c>
      <c r="N248" s="199" t="str">
        <f>IF(AND('For Requestors'!H243=0,'For Requestors'!I243=0),"",SUM('For Requestors'!H243:'For Requestors'!I243)/43560)</f>
        <v/>
      </c>
      <c r="O248" s="229"/>
      <c r="P248" s="230" t="str">
        <f>IF('For Requestors'!C243="","",((SUM('For Requestors'!E243:G243)/43560)*O248)*0.9)</f>
        <v/>
      </c>
      <c r="Q248" s="230" t="str">
        <f>IF('For Requestors'!C243="","",((SUM('For Requestors'!H243:I243)/43560)*O248)*0.5)</f>
        <v/>
      </c>
      <c r="R248" s="230" t="str">
        <f t="shared" si="14"/>
        <v/>
      </c>
      <c r="S248" s="230" t="str">
        <f t="shared" si="15"/>
        <v/>
      </c>
      <c r="T248" s="229"/>
      <c r="U248" s="229"/>
      <c r="V248" s="230" t="str">
        <f t="shared" si="16"/>
        <v/>
      </c>
      <c r="W248" s="178"/>
      <c r="X248" s="204"/>
      <c r="Y248" s="204"/>
      <c r="Z248" s="204"/>
      <c r="AA248" s="149"/>
      <c r="AB248" s="149"/>
    </row>
    <row r="249" spans="1:28" x14ac:dyDescent="0.25">
      <c r="A249" s="153" t="str">
        <f>IF('For Requestors'!A244 = "","",'For Requestors'!A244)</f>
        <v/>
      </c>
      <c r="B249" s="45" t="str">
        <f>IF('For Requestors'!B244="","",'For Requestors'!B244)</f>
        <v/>
      </c>
      <c r="C249" s="236" t="str">
        <f>IF('For Requestors'!C244="","",'For Requestors'!C244)</f>
        <v/>
      </c>
      <c r="D249" s="179"/>
      <c r="E249" s="148"/>
      <c r="F249" s="225" t="str">
        <f>IF('For Requestors'!L244="","",'For Requestors'!L244)</f>
        <v/>
      </c>
      <c r="G249" s="226" t="str">
        <f>IF('For Requestors'!M244="","",'For Requestors'!M244)</f>
        <v/>
      </c>
      <c r="H249" s="227" t="str">
        <f>IF('For Requestors'!N244="","",'For Requestors'!N244)</f>
        <v/>
      </c>
      <c r="I249" s="211" t="str">
        <f>IF('For Requestors'!K244=0,"",'For Requestors'!K244)</f>
        <v/>
      </c>
      <c r="J249" s="46" t="str">
        <f>IFERROR('For Requestors'!K244/43560,"")</f>
        <v/>
      </c>
      <c r="K249" s="228" t="str">
        <f t="shared" si="13"/>
        <v/>
      </c>
      <c r="L249" s="199" t="str">
        <f>IF('For Requestors'!D244/43560=0,"",'For Requestors'!D244/43560)</f>
        <v/>
      </c>
      <c r="M249" s="199" t="str">
        <f>IF(AND('For Requestors'!E244=0,'For Requestors'!G244=0,'For Requestors'!A244=""),"",SUM('For Requestors'!E244:'For Requestors'!G244)/43560)</f>
        <v/>
      </c>
      <c r="N249" s="199" t="str">
        <f>IF(AND('For Requestors'!H244=0,'For Requestors'!I244=0),"",SUM('For Requestors'!H244:'For Requestors'!I244)/43560)</f>
        <v/>
      </c>
      <c r="O249" s="229"/>
      <c r="P249" s="230" t="str">
        <f>IF('For Requestors'!C244="","",((SUM('For Requestors'!E244:G244)/43560)*O249)*0.9)</f>
        <v/>
      </c>
      <c r="Q249" s="230" t="str">
        <f>IF('For Requestors'!C244="","",((SUM('For Requestors'!H244:I244)/43560)*O249)*0.5)</f>
        <v/>
      </c>
      <c r="R249" s="230" t="str">
        <f t="shared" si="14"/>
        <v/>
      </c>
      <c r="S249" s="230" t="str">
        <f t="shared" si="15"/>
        <v/>
      </c>
      <c r="T249" s="229"/>
      <c r="U249" s="229"/>
      <c r="V249" s="230" t="str">
        <f t="shared" si="16"/>
        <v/>
      </c>
      <c r="W249" s="178"/>
      <c r="X249" s="204"/>
      <c r="Y249" s="204"/>
      <c r="Z249" s="204"/>
      <c r="AA249" s="149"/>
      <c r="AB249" s="149"/>
    </row>
    <row r="250" spans="1:28" x14ac:dyDescent="0.25">
      <c r="A250" s="153" t="str">
        <f>IF('For Requestors'!A245 = "","",'For Requestors'!A245)</f>
        <v/>
      </c>
      <c r="B250" s="45" t="str">
        <f>IF('For Requestors'!B245="","",'For Requestors'!B245)</f>
        <v/>
      </c>
      <c r="C250" s="236" t="str">
        <f>IF('For Requestors'!C245="","",'For Requestors'!C245)</f>
        <v/>
      </c>
      <c r="D250" s="179"/>
      <c r="E250" s="148"/>
      <c r="F250" s="225" t="str">
        <f>IF('For Requestors'!L245="","",'For Requestors'!L245)</f>
        <v/>
      </c>
      <c r="G250" s="226" t="str">
        <f>IF('For Requestors'!M245="","",'For Requestors'!M245)</f>
        <v/>
      </c>
      <c r="H250" s="227" t="str">
        <f>IF('For Requestors'!N245="","",'For Requestors'!N245)</f>
        <v/>
      </c>
      <c r="I250" s="211" t="str">
        <f>IF('For Requestors'!K245=0,"",'For Requestors'!K245)</f>
        <v/>
      </c>
      <c r="J250" s="46" t="str">
        <f>IFERROR('For Requestors'!K245/43560,"")</f>
        <v/>
      </c>
      <c r="K250" s="228" t="str">
        <f t="shared" si="13"/>
        <v/>
      </c>
      <c r="L250" s="199" t="str">
        <f>IF('For Requestors'!D245/43560=0,"",'For Requestors'!D245/43560)</f>
        <v/>
      </c>
      <c r="M250" s="199" t="str">
        <f>IF(AND('For Requestors'!E245=0,'For Requestors'!G245=0,'For Requestors'!A245=""),"",SUM('For Requestors'!E245:'For Requestors'!G245)/43560)</f>
        <v/>
      </c>
      <c r="N250" s="199" t="str">
        <f>IF(AND('For Requestors'!H245=0,'For Requestors'!I245=0),"",SUM('For Requestors'!H245:'For Requestors'!I245)/43560)</f>
        <v/>
      </c>
      <c r="O250" s="229"/>
      <c r="P250" s="230" t="str">
        <f>IF('For Requestors'!C245="","",((SUM('For Requestors'!E245:G245)/43560)*O250)*0.9)</f>
        <v/>
      </c>
      <c r="Q250" s="230" t="str">
        <f>IF('For Requestors'!C245="","",((SUM('For Requestors'!H245:I245)/43560)*O250)*0.5)</f>
        <v/>
      </c>
      <c r="R250" s="230" t="str">
        <f t="shared" si="14"/>
        <v/>
      </c>
      <c r="S250" s="230" t="str">
        <f t="shared" si="15"/>
        <v/>
      </c>
      <c r="T250" s="229"/>
      <c r="U250" s="229"/>
      <c r="V250" s="230" t="str">
        <f t="shared" si="16"/>
        <v/>
      </c>
      <c r="W250" s="178"/>
      <c r="X250" s="204"/>
      <c r="Y250" s="204"/>
      <c r="Z250" s="204"/>
      <c r="AA250" s="149"/>
      <c r="AB250" s="149"/>
    </row>
    <row r="251" spans="1:28" x14ac:dyDescent="0.25">
      <c r="A251" s="153" t="str">
        <f>IF('For Requestors'!A246 = "","",'For Requestors'!A246)</f>
        <v/>
      </c>
      <c r="B251" s="45" t="str">
        <f>IF('For Requestors'!B246="","",'For Requestors'!B246)</f>
        <v/>
      </c>
      <c r="C251" s="236" t="str">
        <f>IF('For Requestors'!C246="","",'For Requestors'!C246)</f>
        <v/>
      </c>
      <c r="D251" s="179"/>
      <c r="E251" s="148"/>
      <c r="F251" s="225" t="str">
        <f>IF('For Requestors'!L246="","",'For Requestors'!L246)</f>
        <v/>
      </c>
      <c r="G251" s="226" t="str">
        <f>IF('For Requestors'!M246="","",'For Requestors'!M246)</f>
        <v/>
      </c>
      <c r="H251" s="227" t="str">
        <f>IF('For Requestors'!N246="","",'For Requestors'!N246)</f>
        <v/>
      </c>
      <c r="I251" s="211" t="str">
        <f>IF('For Requestors'!K246=0,"",'For Requestors'!K246)</f>
        <v/>
      </c>
      <c r="J251" s="46" t="str">
        <f>IFERROR('For Requestors'!K246/43560,"")</f>
        <v/>
      </c>
      <c r="K251" s="228" t="str">
        <f t="shared" si="13"/>
        <v/>
      </c>
      <c r="L251" s="199" t="str">
        <f>IF('For Requestors'!D246/43560=0,"",'For Requestors'!D246/43560)</f>
        <v/>
      </c>
      <c r="M251" s="199" t="str">
        <f>IF(AND('For Requestors'!E246=0,'For Requestors'!G246=0,'For Requestors'!A246=""),"",SUM('For Requestors'!E246:'For Requestors'!G246)/43560)</f>
        <v/>
      </c>
      <c r="N251" s="199" t="str">
        <f>IF(AND('For Requestors'!H246=0,'For Requestors'!I246=0),"",SUM('For Requestors'!H246:'For Requestors'!I246)/43560)</f>
        <v/>
      </c>
      <c r="O251" s="229"/>
      <c r="P251" s="230" t="str">
        <f>IF('For Requestors'!C246="","",((SUM('For Requestors'!E246:G246)/43560)*O251)*0.9)</f>
        <v/>
      </c>
      <c r="Q251" s="230" t="str">
        <f>IF('For Requestors'!C246="","",((SUM('For Requestors'!H246:I246)/43560)*O251)*0.5)</f>
        <v/>
      </c>
      <c r="R251" s="230" t="str">
        <f t="shared" si="14"/>
        <v/>
      </c>
      <c r="S251" s="230" t="str">
        <f t="shared" si="15"/>
        <v/>
      </c>
      <c r="T251" s="229"/>
      <c r="U251" s="229"/>
      <c r="V251" s="230" t="str">
        <f t="shared" si="16"/>
        <v/>
      </c>
      <c r="W251" s="178"/>
      <c r="X251" s="204"/>
      <c r="Y251" s="204"/>
      <c r="Z251" s="204"/>
      <c r="AA251" s="149"/>
      <c r="AB251" s="149"/>
    </row>
    <row r="252" spans="1:28" x14ac:dyDescent="0.25">
      <c r="A252" s="153" t="str">
        <f>IF('For Requestors'!A247 = "","",'For Requestors'!A247)</f>
        <v/>
      </c>
      <c r="B252" s="45" t="str">
        <f>IF('For Requestors'!B247="","",'For Requestors'!B247)</f>
        <v/>
      </c>
      <c r="C252" s="236" t="str">
        <f>IF('For Requestors'!C247="","",'For Requestors'!C247)</f>
        <v/>
      </c>
      <c r="D252" s="179"/>
      <c r="E252" s="148"/>
      <c r="F252" s="225" t="str">
        <f>IF('For Requestors'!L247="","",'For Requestors'!L247)</f>
        <v/>
      </c>
      <c r="G252" s="226" t="str">
        <f>IF('For Requestors'!M247="","",'For Requestors'!M247)</f>
        <v/>
      </c>
      <c r="H252" s="227" t="str">
        <f>IF('For Requestors'!N247="","",'For Requestors'!N247)</f>
        <v/>
      </c>
      <c r="I252" s="211" t="str">
        <f>IF('For Requestors'!K247=0,"",'For Requestors'!K247)</f>
        <v/>
      </c>
      <c r="J252" s="46" t="str">
        <f>IFERROR('For Requestors'!K247/43560,"")</f>
        <v/>
      </c>
      <c r="K252" s="228" t="str">
        <f t="shared" si="13"/>
        <v/>
      </c>
      <c r="L252" s="199" t="str">
        <f>IF('For Requestors'!D247/43560=0,"",'For Requestors'!D247/43560)</f>
        <v/>
      </c>
      <c r="M252" s="199" t="str">
        <f>IF(AND('For Requestors'!E247=0,'For Requestors'!G247=0,'For Requestors'!A247=""),"",SUM('For Requestors'!E247:'For Requestors'!G247)/43560)</f>
        <v/>
      </c>
      <c r="N252" s="199" t="str">
        <f>IF(AND('For Requestors'!H247=0,'For Requestors'!I247=0),"",SUM('For Requestors'!H247:'For Requestors'!I247)/43560)</f>
        <v/>
      </c>
      <c r="O252" s="229"/>
      <c r="P252" s="230" t="str">
        <f>IF('For Requestors'!C247="","",((SUM('For Requestors'!E247:G247)/43560)*O252)*0.9)</f>
        <v/>
      </c>
      <c r="Q252" s="230" t="str">
        <f>IF('For Requestors'!C247="","",((SUM('For Requestors'!H247:I247)/43560)*O252)*0.5)</f>
        <v/>
      </c>
      <c r="R252" s="230" t="str">
        <f t="shared" si="14"/>
        <v/>
      </c>
      <c r="S252" s="230" t="str">
        <f t="shared" si="15"/>
        <v/>
      </c>
      <c r="T252" s="229"/>
      <c r="U252" s="229"/>
      <c r="V252" s="230" t="str">
        <f t="shared" si="16"/>
        <v/>
      </c>
      <c r="W252" s="178"/>
      <c r="X252" s="204"/>
      <c r="Y252" s="204"/>
      <c r="Z252" s="204"/>
      <c r="AA252" s="149"/>
      <c r="AB252" s="149"/>
    </row>
    <row r="253" spans="1:28" x14ac:dyDescent="0.25">
      <c r="A253" s="153" t="str">
        <f>IF('For Requestors'!A248 = "","",'For Requestors'!A248)</f>
        <v/>
      </c>
      <c r="B253" s="45" t="str">
        <f>IF('For Requestors'!B248="","",'For Requestors'!B248)</f>
        <v/>
      </c>
      <c r="C253" s="236" t="str">
        <f>IF('For Requestors'!C248="","",'For Requestors'!C248)</f>
        <v/>
      </c>
      <c r="D253" s="179"/>
      <c r="E253" s="148"/>
      <c r="F253" s="225" t="str">
        <f>IF('For Requestors'!L248="","",'For Requestors'!L248)</f>
        <v/>
      </c>
      <c r="G253" s="226" t="str">
        <f>IF('For Requestors'!M248="","",'For Requestors'!M248)</f>
        <v/>
      </c>
      <c r="H253" s="227" t="str">
        <f>IF('For Requestors'!N248="","",'For Requestors'!N248)</f>
        <v/>
      </c>
      <c r="I253" s="211" t="str">
        <f>IF('For Requestors'!K248=0,"",'For Requestors'!K248)</f>
        <v/>
      </c>
      <c r="J253" s="46" t="str">
        <f>IFERROR('For Requestors'!K248/43560,"")</f>
        <v/>
      </c>
      <c r="K253" s="228" t="str">
        <f t="shared" si="13"/>
        <v/>
      </c>
      <c r="L253" s="199" t="str">
        <f>IF('For Requestors'!D248/43560=0,"",'For Requestors'!D248/43560)</f>
        <v/>
      </c>
      <c r="M253" s="199" t="str">
        <f>IF(AND('For Requestors'!E248=0,'For Requestors'!G248=0,'For Requestors'!A248=""),"",SUM('For Requestors'!E248:'For Requestors'!G248)/43560)</f>
        <v/>
      </c>
      <c r="N253" s="199" t="str">
        <f>IF(AND('For Requestors'!H248=0,'For Requestors'!I248=0),"",SUM('For Requestors'!H248:'For Requestors'!I248)/43560)</f>
        <v/>
      </c>
      <c r="O253" s="229"/>
      <c r="P253" s="230" t="str">
        <f>IF('For Requestors'!C248="","",((SUM('For Requestors'!E248:G248)/43560)*O253)*0.9)</f>
        <v/>
      </c>
      <c r="Q253" s="230" t="str">
        <f>IF('For Requestors'!C248="","",((SUM('For Requestors'!H248:I248)/43560)*O253)*0.5)</f>
        <v/>
      </c>
      <c r="R253" s="230" t="str">
        <f t="shared" si="14"/>
        <v/>
      </c>
      <c r="S253" s="230" t="str">
        <f t="shared" si="15"/>
        <v/>
      </c>
      <c r="T253" s="229"/>
      <c r="U253" s="229"/>
      <c r="V253" s="230" t="str">
        <f t="shared" si="16"/>
        <v/>
      </c>
      <c r="W253" s="178"/>
      <c r="X253" s="204"/>
      <c r="Y253" s="204"/>
      <c r="Z253" s="204"/>
      <c r="AA253" s="149"/>
      <c r="AB253" s="149"/>
    </row>
    <row r="254" spans="1:28" x14ac:dyDescent="0.25">
      <c r="A254" s="153" t="str">
        <f>IF('For Requestors'!A249 = "","",'For Requestors'!A249)</f>
        <v/>
      </c>
      <c r="B254" s="45" t="str">
        <f>IF('For Requestors'!B249="","",'For Requestors'!B249)</f>
        <v/>
      </c>
      <c r="C254" s="236" t="str">
        <f>IF('For Requestors'!C249="","",'For Requestors'!C249)</f>
        <v/>
      </c>
      <c r="D254" s="179"/>
      <c r="E254" s="148"/>
      <c r="F254" s="225" t="str">
        <f>IF('For Requestors'!L249="","",'For Requestors'!L249)</f>
        <v/>
      </c>
      <c r="G254" s="226" t="str">
        <f>IF('For Requestors'!M249="","",'For Requestors'!M249)</f>
        <v/>
      </c>
      <c r="H254" s="227" t="str">
        <f>IF('For Requestors'!N249="","",'For Requestors'!N249)</f>
        <v/>
      </c>
      <c r="I254" s="211" t="str">
        <f>IF('For Requestors'!K249=0,"",'For Requestors'!K249)</f>
        <v/>
      </c>
      <c r="J254" s="46" t="str">
        <f>IFERROR('For Requestors'!K249/43560,"")</f>
        <v/>
      </c>
      <c r="K254" s="228" t="str">
        <f t="shared" si="13"/>
        <v/>
      </c>
      <c r="L254" s="199" t="str">
        <f>IF('For Requestors'!D249/43560=0,"",'For Requestors'!D249/43560)</f>
        <v/>
      </c>
      <c r="M254" s="199" t="str">
        <f>IF(AND('For Requestors'!E249=0,'For Requestors'!G249=0,'For Requestors'!A249=""),"",SUM('For Requestors'!E249:'For Requestors'!G249)/43560)</f>
        <v/>
      </c>
      <c r="N254" s="199" t="str">
        <f>IF(AND('For Requestors'!H249=0,'For Requestors'!I249=0),"",SUM('For Requestors'!H249:'For Requestors'!I249)/43560)</f>
        <v/>
      </c>
      <c r="O254" s="229"/>
      <c r="P254" s="230" t="str">
        <f>IF('For Requestors'!C249="","",((SUM('For Requestors'!E249:G249)/43560)*O254)*0.9)</f>
        <v/>
      </c>
      <c r="Q254" s="230" t="str">
        <f>IF('For Requestors'!C249="","",((SUM('For Requestors'!H249:I249)/43560)*O254)*0.5)</f>
        <v/>
      </c>
      <c r="R254" s="230" t="str">
        <f t="shared" si="14"/>
        <v/>
      </c>
      <c r="S254" s="230" t="str">
        <f t="shared" si="15"/>
        <v/>
      </c>
      <c r="T254" s="229"/>
      <c r="U254" s="229"/>
      <c r="V254" s="230" t="str">
        <f t="shared" si="16"/>
        <v/>
      </c>
      <c r="W254" s="178"/>
      <c r="X254" s="204"/>
      <c r="Y254" s="204"/>
      <c r="Z254" s="204"/>
      <c r="AA254" s="149"/>
      <c r="AB254" s="149"/>
    </row>
    <row r="255" spans="1:28" x14ac:dyDescent="0.25">
      <c r="A255" s="153" t="str">
        <f>IF('For Requestors'!A250 = "","",'For Requestors'!A250)</f>
        <v/>
      </c>
      <c r="B255" s="45" t="str">
        <f>IF('For Requestors'!B250="","",'For Requestors'!B250)</f>
        <v/>
      </c>
      <c r="C255" s="236" t="str">
        <f>IF('For Requestors'!C250="","",'For Requestors'!C250)</f>
        <v/>
      </c>
      <c r="D255" s="179"/>
      <c r="E255" s="148"/>
      <c r="F255" s="225" t="str">
        <f>IF('For Requestors'!L250="","",'For Requestors'!L250)</f>
        <v/>
      </c>
      <c r="G255" s="226" t="str">
        <f>IF('For Requestors'!M250="","",'For Requestors'!M250)</f>
        <v/>
      </c>
      <c r="H255" s="227" t="str">
        <f>IF('For Requestors'!N250="","",'For Requestors'!N250)</f>
        <v/>
      </c>
      <c r="I255" s="211" t="str">
        <f>IF('For Requestors'!K250=0,"",'For Requestors'!K250)</f>
        <v/>
      </c>
      <c r="J255" s="46" t="str">
        <f>IFERROR('For Requestors'!K250/43560,"")</f>
        <v/>
      </c>
      <c r="K255" s="228" t="str">
        <f t="shared" si="13"/>
        <v/>
      </c>
      <c r="L255" s="199" t="str">
        <f>IF('For Requestors'!D250/43560=0,"",'For Requestors'!D250/43560)</f>
        <v/>
      </c>
      <c r="M255" s="199" t="str">
        <f>IF(AND('For Requestors'!E250=0,'For Requestors'!G250=0,'For Requestors'!A250=""),"",SUM('For Requestors'!E250:'For Requestors'!G250)/43560)</f>
        <v/>
      </c>
      <c r="N255" s="199" t="str">
        <f>IF(AND('For Requestors'!H250=0,'For Requestors'!I250=0),"",SUM('For Requestors'!H250:'For Requestors'!I250)/43560)</f>
        <v/>
      </c>
      <c r="O255" s="229"/>
      <c r="P255" s="230" t="str">
        <f>IF('For Requestors'!C250="","",((SUM('For Requestors'!E250:G250)/43560)*O255)*0.9)</f>
        <v/>
      </c>
      <c r="Q255" s="230" t="str">
        <f>IF('For Requestors'!C250="","",((SUM('For Requestors'!H250:I250)/43560)*O255)*0.5)</f>
        <v/>
      </c>
      <c r="R255" s="230" t="str">
        <f t="shared" si="14"/>
        <v/>
      </c>
      <c r="S255" s="230" t="str">
        <f t="shared" si="15"/>
        <v/>
      </c>
      <c r="T255" s="229"/>
      <c r="U255" s="229"/>
      <c r="V255" s="230" t="str">
        <f t="shared" si="16"/>
        <v/>
      </c>
      <c r="W255" s="178"/>
      <c r="X255" s="204"/>
      <c r="Y255" s="204"/>
      <c r="Z255" s="204"/>
      <c r="AA255" s="149"/>
      <c r="AB255" s="149"/>
    </row>
    <row r="256" spans="1:28" x14ac:dyDescent="0.25">
      <c r="A256" s="153" t="str">
        <f>IF('For Requestors'!A251 = "","",'For Requestors'!A251)</f>
        <v/>
      </c>
      <c r="B256" s="45" t="str">
        <f>IF('For Requestors'!B251="","",'For Requestors'!B251)</f>
        <v/>
      </c>
      <c r="C256" s="236" t="str">
        <f>IF('For Requestors'!C251="","",'For Requestors'!C251)</f>
        <v/>
      </c>
      <c r="D256" s="179"/>
      <c r="E256" s="148"/>
      <c r="F256" s="225" t="str">
        <f>IF('For Requestors'!L251="","",'For Requestors'!L251)</f>
        <v/>
      </c>
      <c r="G256" s="226" t="str">
        <f>IF('For Requestors'!M251="","",'For Requestors'!M251)</f>
        <v/>
      </c>
      <c r="H256" s="227" t="str">
        <f>IF('For Requestors'!N251="","",'For Requestors'!N251)</f>
        <v/>
      </c>
      <c r="I256" s="211" t="str">
        <f>IF('For Requestors'!K251=0,"",'For Requestors'!K251)</f>
        <v/>
      </c>
      <c r="J256" s="46" t="str">
        <f>IFERROR('For Requestors'!K251/43560,"")</f>
        <v/>
      </c>
      <c r="K256" s="228" t="str">
        <f t="shared" si="13"/>
        <v/>
      </c>
      <c r="L256" s="199" t="str">
        <f>IF('For Requestors'!D251/43560=0,"",'For Requestors'!D251/43560)</f>
        <v/>
      </c>
      <c r="M256" s="199" t="str">
        <f>IF(AND('For Requestors'!E251=0,'For Requestors'!G251=0,'For Requestors'!A251=""),"",SUM('For Requestors'!E251:'For Requestors'!G251)/43560)</f>
        <v/>
      </c>
      <c r="N256" s="199" t="str">
        <f>IF(AND('For Requestors'!H251=0,'For Requestors'!I251=0),"",SUM('For Requestors'!H251:'For Requestors'!I251)/43560)</f>
        <v/>
      </c>
      <c r="O256" s="229"/>
      <c r="P256" s="230" t="str">
        <f>IF('For Requestors'!C251="","",((SUM('For Requestors'!E251:G251)/43560)*O256)*0.9)</f>
        <v/>
      </c>
      <c r="Q256" s="230" t="str">
        <f>IF('For Requestors'!C251="","",((SUM('For Requestors'!H251:I251)/43560)*O256)*0.5)</f>
        <v/>
      </c>
      <c r="R256" s="230" t="str">
        <f t="shared" si="14"/>
        <v/>
      </c>
      <c r="S256" s="230" t="str">
        <f t="shared" si="15"/>
        <v/>
      </c>
      <c r="T256" s="229"/>
      <c r="U256" s="229"/>
      <c r="V256" s="230" t="str">
        <f t="shared" si="16"/>
        <v/>
      </c>
      <c r="W256" s="178"/>
      <c r="X256" s="204"/>
      <c r="Y256" s="204"/>
      <c r="Z256" s="204"/>
      <c r="AA256" s="149"/>
      <c r="AB256" s="149"/>
    </row>
    <row r="257" spans="1:28" x14ac:dyDescent="0.25">
      <c r="A257" s="153" t="str">
        <f>IF('For Requestors'!A252 = "","",'For Requestors'!A252)</f>
        <v/>
      </c>
      <c r="B257" s="45" t="str">
        <f>IF('For Requestors'!B252="","",'For Requestors'!B252)</f>
        <v/>
      </c>
      <c r="C257" s="236" t="str">
        <f>IF('For Requestors'!C252="","",'For Requestors'!C252)</f>
        <v/>
      </c>
      <c r="D257" s="179"/>
      <c r="E257" s="148"/>
      <c r="F257" s="225" t="str">
        <f>IF('For Requestors'!L252="","",'For Requestors'!L252)</f>
        <v/>
      </c>
      <c r="G257" s="226" t="str">
        <f>IF('For Requestors'!M252="","",'For Requestors'!M252)</f>
        <v/>
      </c>
      <c r="H257" s="227" t="str">
        <f>IF('For Requestors'!N252="","",'For Requestors'!N252)</f>
        <v/>
      </c>
      <c r="I257" s="211" t="str">
        <f>IF('For Requestors'!K252=0,"",'For Requestors'!K252)</f>
        <v/>
      </c>
      <c r="J257" s="46" t="str">
        <f>IFERROR('For Requestors'!K252/43560,"")</f>
        <v/>
      </c>
      <c r="K257" s="228" t="str">
        <f t="shared" si="13"/>
        <v/>
      </c>
      <c r="L257" s="199" t="str">
        <f>IF('For Requestors'!D252/43560=0,"",'For Requestors'!D252/43560)</f>
        <v/>
      </c>
      <c r="M257" s="199" t="str">
        <f>IF(AND('For Requestors'!E252=0,'For Requestors'!G252=0,'For Requestors'!A252=""),"",SUM('For Requestors'!E252:'For Requestors'!G252)/43560)</f>
        <v/>
      </c>
      <c r="N257" s="199" t="str">
        <f>IF(AND('For Requestors'!H252=0,'For Requestors'!I252=0),"",SUM('For Requestors'!H252:'For Requestors'!I252)/43560)</f>
        <v/>
      </c>
      <c r="O257" s="229"/>
      <c r="P257" s="230" t="str">
        <f>IF('For Requestors'!C252="","",((SUM('For Requestors'!E252:G252)/43560)*O257)*0.9)</f>
        <v/>
      </c>
      <c r="Q257" s="230" t="str">
        <f>IF('For Requestors'!C252="","",((SUM('For Requestors'!H252:I252)/43560)*O257)*0.5)</f>
        <v/>
      </c>
      <c r="R257" s="230" t="str">
        <f t="shared" si="14"/>
        <v/>
      </c>
      <c r="S257" s="230" t="str">
        <f t="shared" si="15"/>
        <v/>
      </c>
      <c r="T257" s="229"/>
      <c r="U257" s="229"/>
      <c r="V257" s="230" t="str">
        <f t="shared" si="16"/>
        <v/>
      </c>
      <c r="W257" s="178"/>
      <c r="X257" s="204"/>
      <c r="Y257" s="204"/>
      <c r="Z257" s="204"/>
      <c r="AA257" s="149"/>
      <c r="AB257" s="149"/>
    </row>
    <row r="258" spans="1:28" x14ac:dyDescent="0.25">
      <c r="A258" s="153" t="str">
        <f>IF('For Requestors'!A253 = "","",'For Requestors'!A253)</f>
        <v/>
      </c>
      <c r="B258" s="45" t="str">
        <f>IF('For Requestors'!B253="","",'For Requestors'!B253)</f>
        <v/>
      </c>
      <c r="C258" s="236" t="str">
        <f>IF('For Requestors'!C253="","",'For Requestors'!C253)</f>
        <v/>
      </c>
      <c r="D258" s="179"/>
      <c r="E258" s="148"/>
      <c r="F258" s="225" t="str">
        <f>IF('For Requestors'!L253="","",'For Requestors'!L253)</f>
        <v/>
      </c>
      <c r="G258" s="226" t="str">
        <f>IF('For Requestors'!M253="","",'For Requestors'!M253)</f>
        <v/>
      </c>
      <c r="H258" s="227" t="str">
        <f>IF('For Requestors'!N253="","",'For Requestors'!N253)</f>
        <v/>
      </c>
      <c r="I258" s="211" t="str">
        <f>IF('For Requestors'!K253=0,"",'For Requestors'!K253)</f>
        <v/>
      </c>
      <c r="J258" s="46" t="str">
        <f>IFERROR('For Requestors'!K253/43560,"")</f>
        <v/>
      </c>
      <c r="K258" s="228" t="str">
        <f t="shared" si="13"/>
        <v/>
      </c>
      <c r="L258" s="199" t="str">
        <f>IF('For Requestors'!D253/43560=0,"",'For Requestors'!D253/43560)</f>
        <v/>
      </c>
      <c r="M258" s="199" t="str">
        <f>IF(AND('For Requestors'!E253=0,'For Requestors'!G253=0,'For Requestors'!A253=""),"",SUM('For Requestors'!E253:'For Requestors'!G253)/43560)</f>
        <v/>
      </c>
      <c r="N258" s="199" t="str">
        <f>IF(AND('For Requestors'!H253=0,'For Requestors'!I253=0),"",SUM('For Requestors'!H253:'For Requestors'!I253)/43560)</f>
        <v/>
      </c>
      <c r="O258" s="229"/>
      <c r="P258" s="230" t="str">
        <f>IF('For Requestors'!C253="","",((SUM('For Requestors'!E253:G253)/43560)*O258)*0.9)</f>
        <v/>
      </c>
      <c r="Q258" s="230" t="str">
        <f>IF('For Requestors'!C253="","",((SUM('For Requestors'!H253:I253)/43560)*O258)*0.5)</f>
        <v/>
      </c>
      <c r="R258" s="230" t="str">
        <f t="shared" si="14"/>
        <v/>
      </c>
      <c r="S258" s="230" t="str">
        <f t="shared" si="15"/>
        <v/>
      </c>
      <c r="T258" s="229"/>
      <c r="U258" s="229"/>
      <c r="V258" s="230" t="str">
        <f t="shared" si="16"/>
        <v/>
      </c>
      <c r="W258" s="178"/>
      <c r="X258" s="204"/>
      <c r="Y258" s="204"/>
      <c r="Z258" s="204"/>
      <c r="AA258" s="149"/>
      <c r="AB258" s="149"/>
    </row>
    <row r="259" spans="1:28" x14ac:dyDescent="0.25">
      <c r="A259" s="153" t="str">
        <f>IF('For Requestors'!A254 = "","",'For Requestors'!A254)</f>
        <v/>
      </c>
      <c r="B259" s="45" t="str">
        <f>IF('For Requestors'!B254="","",'For Requestors'!B254)</f>
        <v/>
      </c>
      <c r="C259" s="236" t="str">
        <f>IF('For Requestors'!C254="","",'For Requestors'!C254)</f>
        <v/>
      </c>
      <c r="D259" s="179"/>
      <c r="E259" s="148"/>
      <c r="F259" s="225" t="str">
        <f>IF('For Requestors'!L254="","",'For Requestors'!L254)</f>
        <v/>
      </c>
      <c r="G259" s="226" t="str">
        <f>IF('For Requestors'!M254="","",'For Requestors'!M254)</f>
        <v/>
      </c>
      <c r="H259" s="227" t="str">
        <f>IF('For Requestors'!N254="","",'For Requestors'!N254)</f>
        <v/>
      </c>
      <c r="I259" s="211" t="str">
        <f>IF('For Requestors'!K254=0,"",'For Requestors'!K254)</f>
        <v/>
      </c>
      <c r="J259" s="46" t="str">
        <f>IFERROR('For Requestors'!K254/43560,"")</f>
        <v/>
      </c>
      <c r="K259" s="228" t="str">
        <f t="shared" si="13"/>
        <v/>
      </c>
      <c r="L259" s="199" t="str">
        <f>IF('For Requestors'!D254/43560=0,"",'For Requestors'!D254/43560)</f>
        <v/>
      </c>
      <c r="M259" s="199" t="str">
        <f>IF(AND('For Requestors'!E254=0,'For Requestors'!G254=0,'For Requestors'!A254=""),"",SUM('For Requestors'!E254:'For Requestors'!G254)/43560)</f>
        <v/>
      </c>
      <c r="N259" s="199" t="str">
        <f>IF(AND('For Requestors'!H254=0,'For Requestors'!I254=0),"",SUM('For Requestors'!H254:'For Requestors'!I254)/43560)</f>
        <v/>
      </c>
      <c r="O259" s="229"/>
      <c r="P259" s="230" t="str">
        <f>IF('For Requestors'!C254="","",((SUM('For Requestors'!E254:G254)/43560)*O259)*0.9)</f>
        <v/>
      </c>
      <c r="Q259" s="230" t="str">
        <f>IF('For Requestors'!C254="","",((SUM('For Requestors'!H254:I254)/43560)*O259)*0.5)</f>
        <v/>
      </c>
      <c r="R259" s="230" t="str">
        <f t="shared" si="14"/>
        <v/>
      </c>
      <c r="S259" s="230" t="str">
        <f t="shared" si="15"/>
        <v/>
      </c>
      <c r="T259" s="229"/>
      <c r="U259" s="229"/>
      <c r="V259" s="230" t="str">
        <f t="shared" si="16"/>
        <v/>
      </c>
      <c r="W259" s="178"/>
      <c r="X259" s="204"/>
      <c r="Y259" s="204"/>
      <c r="Z259" s="204"/>
      <c r="AA259" s="149"/>
      <c r="AB259" s="149"/>
    </row>
    <row r="260" spans="1:28" x14ac:dyDescent="0.25">
      <c r="A260" s="153" t="str">
        <f>IF('For Requestors'!A255 = "","",'For Requestors'!A255)</f>
        <v/>
      </c>
      <c r="B260" s="45" t="str">
        <f>IF('For Requestors'!B255="","",'For Requestors'!B255)</f>
        <v/>
      </c>
      <c r="C260" s="236" t="str">
        <f>IF('For Requestors'!C255="","",'For Requestors'!C255)</f>
        <v/>
      </c>
      <c r="D260" s="179"/>
      <c r="E260" s="148"/>
      <c r="F260" s="225" t="str">
        <f>IF('For Requestors'!L255="","",'For Requestors'!L255)</f>
        <v/>
      </c>
      <c r="G260" s="226" t="str">
        <f>IF('For Requestors'!M255="","",'For Requestors'!M255)</f>
        <v/>
      </c>
      <c r="H260" s="227" t="str">
        <f>IF('For Requestors'!N255="","",'For Requestors'!N255)</f>
        <v/>
      </c>
      <c r="I260" s="211" t="str">
        <f>IF('For Requestors'!K255=0,"",'For Requestors'!K255)</f>
        <v/>
      </c>
      <c r="J260" s="46" t="str">
        <f>IFERROR('For Requestors'!K255/43560,"")</f>
        <v/>
      </c>
      <c r="K260" s="228" t="str">
        <f t="shared" si="13"/>
        <v/>
      </c>
      <c r="L260" s="199" t="str">
        <f>IF('For Requestors'!D255/43560=0,"",'For Requestors'!D255/43560)</f>
        <v/>
      </c>
      <c r="M260" s="199" t="str">
        <f>IF(AND('For Requestors'!E255=0,'For Requestors'!G255=0,'For Requestors'!A255=""),"",SUM('For Requestors'!E255:'For Requestors'!G255)/43560)</f>
        <v/>
      </c>
      <c r="N260" s="199" t="str">
        <f>IF(AND('For Requestors'!H255=0,'For Requestors'!I255=0),"",SUM('For Requestors'!H255:'For Requestors'!I255)/43560)</f>
        <v/>
      </c>
      <c r="O260" s="229"/>
      <c r="P260" s="230" t="str">
        <f>IF('For Requestors'!C255="","",((SUM('For Requestors'!E255:G255)/43560)*O260)*0.9)</f>
        <v/>
      </c>
      <c r="Q260" s="230" t="str">
        <f>IF('For Requestors'!C255="","",((SUM('For Requestors'!H255:I255)/43560)*O260)*0.5)</f>
        <v/>
      </c>
      <c r="R260" s="230" t="str">
        <f t="shared" si="14"/>
        <v/>
      </c>
      <c r="S260" s="230" t="str">
        <f t="shared" si="15"/>
        <v/>
      </c>
      <c r="T260" s="229"/>
      <c r="U260" s="229"/>
      <c r="V260" s="230" t="str">
        <f t="shared" si="16"/>
        <v/>
      </c>
      <c r="W260" s="178"/>
      <c r="X260" s="204"/>
      <c r="Y260" s="204"/>
      <c r="Z260" s="204"/>
      <c r="AA260" s="149"/>
      <c r="AB260" s="149"/>
    </row>
    <row r="261" spans="1:28" x14ac:dyDescent="0.25">
      <c r="A261" s="153" t="str">
        <f>IF('For Requestors'!A256 = "","",'For Requestors'!A256)</f>
        <v/>
      </c>
      <c r="B261" s="45" t="str">
        <f>IF('For Requestors'!B256="","",'For Requestors'!B256)</f>
        <v/>
      </c>
      <c r="C261" s="236" t="str">
        <f>IF('For Requestors'!C256="","",'For Requestors'!C256)</f>
        <v/>
      </c>
      <c r="D261" s="179"/>
      <c r="E261" s="148"/>
      <c r="F261" s="225" t="str">
        <f>IF('For Requestors'!L256="","",'For Requestors'!L256)</f>
        <v/>
      </c>
      <c r="G261" s="226" t="str">
        <f>IF('For Requestors'!M256="","",'For Requestors'!M256)</f>
        <v/>
      </c>
      <c r="H261" s="227" t="str">
        <f>IF('For Requestors'!N256="","",'For Requestors'!N256)</f>
        <v/>
      </c>
      <c r="I261" s="211" t="str">
        <f>IF('For Requestors'!K256=0,"",'For Requestors'!K256)</f>
        <v/>
      </c>
      <c r="J261" s="46" t="str">
        <f>IFERROR('For Requestors'!K256/43560,"")</f>
        <v/>
      </c>
      <c r="K261" s="228" t="str">
        <f t="shared" si="13"/>
        <v/>
      </c>
      <c r="L261" s="199" t="str">
        <f>IF('For Requestors'!D256/43560=0,"",'For Requestors'!D256/43560)</f>
        <v/>
      </c>
      <c r="M261" s="199" t="str">
        <f>IF(AND('For Requestors'!E256=0,'For Requestors'!G256=0,'For Requestors'!A256=""),"",SUM('For Requestors'!E256:'For Requestors'!G256)/43560)</f>
        <v/>
      </c>
      <c r="N261" s="199" t="str">
        <f>IF(AND('For Requestors'!H256=0,'For Requestors'!I256=0),"",SUM('For Requestors'!H256:'For Requestors'!I256)/43560)</f>
        <v/>
      </c>
      <c r="O261" s="229"/>
      <c r="P261" s="230" t="str">
        <f>IF('For Requestors'!C256="","",((SUM('For Requestors'!E256:G256)/43560)*O261)*0.9)</f>
        <v/>
      </c>
      <c r="Q261" s="230" t="str">
        <f>IF('For Requestors'!C256="","",((SUM('For Requestors'!H256:I256)/43560)*O261)*0.5)</f>
        <v/>
      </c>
      <c r="R261" s="230" t="str">
        <f t="shared" si="14"/>
        <v/>
      </c>
      <c r="S261" s="230" t="str">
        <f t="shared" si="15"/>
        <v/>
      </c>
      <c r="T261" s="229"/>
      <c r="U261" s="229"/>
      <c r="V261" s="230" t="str">
        <f t="shared" si="16"/>
        <v/>
      </c>
      <c r="W261" s="178"/>
      <c r="X261" s="204"/>
      <c r="Y261" s="204"/>
      <c r="Z261" s="204"/>
      <c r="AA261" s="149"/>
      <c r="AB261" s="149"/>
    </row>
    <row r="262" spans="1:28" x14ac:dyDescent="0.25">
      <c r="A262" s="153" t="str">
        <f>IF('For Requestors'!A257 = "","",'For Requestors'!A257)</f>
        <v/>
      </c>
      <c r="B262" s="45" t="str">
        <f>IF('For Requestors'!B257="","",'For Requestors'!B257)</f>
        <v/>
      </c>
      <c r="C262" s="236" t="str">
        <f>IF('For Requestors'!C257="","",'For Requestors'!C257)</f>
        <v/>
      </c>
      <c r="D262" s="179"/>
      <c r="E262" s="148"/>
      <c r="F262" s="225" t="str">
        <f>IF('For Requestors'!L257="","",'For Requestors'!L257)</f>
        <v/>
      </c>
      <c r="G262" s="226" t="str">
        <f>IF('For Requestors'!M257="","",'For Requestors'!M257)</f>
        <v/>
      </c>
      <c r="H262" s="227" t="str">
        <f>IF('For Requestors'!N257="","",'For Requestors'!N257)</f>
        <v/>
      </c>
      <c r="I262" s="211" t="str">
        <f>IF('For Requestors'!K257=0,"",'For Requestors'!K257)</f>
        <v/>
      </c>
      <c r="J262" s="46" t="str">
        <f>IFERROR('For Requestors'!K257/43560,"")</f>
        <v/>
      </c>
      <c r="K262" s="228" t="str">
        <f t="shared" si="13"/>
        <v/>
      </c>
      <c r="L262" s="199" t="str">
        <f>IF('For Requestors'!D257/43560=0,"",'For Requestors'!D257/43560)</f>
        <v/>
      </c>
      <c r="M262" s="199" t="str">
        <f>IF(AND('For Requestors'!E257=0,'For Requestors'!G257=0,'For Requestors'!A257=""),"",SUM('For Requestors'!E257:'For Requestors'!G257)/43560)</f>
        <v/>
      </c>
      <c r="N262" s="199" t="str">
        <f>IF(AND('For Requestors'!H257=0,'For Requestors'!I257=0),"",SUM('For Requestors'!H257:'For Requestors'!I257)/43560)</f>
        <v/>
      </c>
      <c r="O262" s="229"/>
      <c r="P262" s="230" t="str">
        <f>IF('For Requestors'!C257="","",((SUM('For Requestors'!E257:G257)/43560)*O262)*0.9)</f>
        <v/>
      </c>
      <c r="Q262" s="230" t="str">
        <f>IF('For Requestors'!C257="","",((SUM('For Requestors'!H257:I257)/43560)*O262)*0.5)</f>
        <v/>
      </c>
      <c r="R262" s="230" t="str">
        <f t="shared" si="14"/>
        <v/>
      </c>
      <c r="S262" s="230" t="str">
        <f t="shared" si="15"/>
        <v/>
      </c>
      <c r="T262" s="229"/>
      <c r="U262" s="229"/>
      <c r="V262" s="230" t="str">
        <f t="shared" si="16"/>
        <v/>
      </c>
      <c r="W262" s="178"/>
      <c r="X262" s="204"/>
      <c r="Y262" s="204"/>
      <c r="Z262" s="204"/>
      <c r="AA262" s="149"/>
      <c r="AB262" s="149"/>
    </row>
    <row r="263" spans="1:28" x14ac:dyDescent="0.25">
      <c r="A263" s="153" t="str">
        <f>IF('For Requestors'!A258 = "","",'For Requestors'!A258)</f>
        <v/>
      </c>
      <c r="B263" s="45" t="str">
        <f>IF('For Requestors'!B258="","",'For Requestors'!B258)</f>
        <v/>
      </c>
      <c r="C263" s="236" t="str">
        <f>IF('For Requestors'!C258="","",'For Requestors'!C258)</f>
        <v/>
      </c>
      <c r="D263" s="179"/>
      <c r="E263" s="148"/>
      <c r="F263" s="225" t="str">
        <f>IF('For Requestors'!L258="","",'For Requestors'!L258)</f>
        <v/>
      </c>
      <c r="G263" s="226" t="str">
        <f>IF('For Requestors'!M258="","",'For Requestors'!M258)</f>
        <v/>
      </c>
      <c r="H263" s="227" t="str">
        <f>IF('For Requestors'!N258="","",'For Requestors'!N258)</f>
        <v/>
      </c>
      <c r="I263" s="211" t="str">
        <f>IF('For Requestors'!K258=0,"",'For Requestors'!K258)</f>
        <v/>
      </c>
      <c r="J263" s="46" t="str">
        <f>IFERROR('For Requestors'!K258/43560,"")</f>
        <v/>
      </c>
      <c r="K263" s="228" t="str">
        <f t="shared" si="13"/>
        <v/>
      </c>
      <c r="L263" s="199" t="str">
        <f>IF('For Requestors'!D258/43560=0,"",'For Requestors'!D258/43560)</f>
        <v/>
      </c>
      <c r="M263" s="199" t="str">
        <f>IF(AND('For Requestors'!E258=0,'For Requestors'!G258=0,'For Requestors'!A258=""),"",SUM('For Requestors'!E258:'For Requestors'!G258)/43560)</f>
        <v/>
      </c>
      <c r="N263" s="199" t="str">
        <f>IF(AND('For Requestors'!H258=0,'For Requestors'!I258=0),"",SUM('For Requestors'!H258:'For Requestors'!I258)/43560)</f>
        <v/>
      </c>
      <c r="O263" s="229"/>
      <c r="P263" s="230" t="str">
        <f>IF('For Requestors'!C258="","",((SUM('For Requestors'!E258:G258)/43560)*O263)*0.9)</f>
        <v/>
      </c>
      <c r="Q263" s="230" t="str">
        <f>IF('For Requestors'!C258="","",((SUM('For Requestors'!H258:I258)/43560)*O263)*0.5)</f>
        <v/>
      </c>
      <c r="R263" s="230" t="str">
        <f t="shared" si="14"/>
        <v/>
      </c>
      <c r="S263" s="230" t="str">
        <f t="shared" si="15"/>
        <v/>
      </c>
      <c r="T263" s="229"/>
      <c r="U263" s="229"/>
      <c r="V263" s="230" t="str">
        <f t="shared" si="16"/>
        <v/>
      </c>
      <c r="W263" s="178"/>
      <c r="X263" s="204"/>
      <c r="Y263" s="204"/>
      <c r="Z263" s="204"/>
      <c r="AA263" s="149"/>
      <c r="AB263" s="149"/>
    </row>
    <row r="264" spans="1:28" x14ac:dyDescent="0.25">
      <c r="A264" s="153" t="str">
        <f>IF('For Requestors'!A259 = "","",'For Requestors'!A259)</f>
        <v/>
      </c>
      <c r="B264" s="45" t="str">
        <f>IF('For Requestors'!B259="","",'For Requestors'!B259)</f>
        <v/>
      </c>
      <c r="C264" s="236" t="str">
        <f>IF('For Requestors'!C259="","",'For Requestors'!C259)</f>
        <v/>
      </c>
      <c r="D264" s="179"/>
      <c r="E264" s="148"/>
      <c r="F264" s="225" t="str">
        <f>IF('For Requestors'!L259="","",'For Requestors'!L259)</f>
        <v/>
      </c>
      <c r="G264" s="226" t="str">
        <f>IF('For Requestors'!M259="","",'For Requestors'!M259)</f>
        <v/>
      </c>
      <c r="H264" s="227" t="str">
        <f>IF('For Requestors'!N259="","",'For Requestors'!N259)</f>
        <v/>
      </c>
      <c r="I264" s="211" t="str">
        <f>IF('For Requestors'!K259=0,"",'For Requestors'!K259)</f>
        <v/>
      </c>
      <c r="J264" s="46" t="str">
        <f>IFERROR('For Requestors'!K259/43560,"")</f>
        <v/>
      </c>
      <c r="K264" s="228" t="str">
        <f t="shared" si="13"/>
        <v/>
      </c>
      <c r="L264" s="199" t="str">
        <f>IF('For Requestors'!D259/43560=0,"",'For Requestors'!D259/43560)</f>
        <v/>
      </c>
      <c r="M264" s="199" t="str">
        <f>IF(AND('For Requestors'!E259=0,'For Requestors'!G259=0,'For Requestors'!A259=""),"",SUM('For Requestors'!E259:'For Requestors'!G259)/43560)</f>
        <v/>
      </c>
      <c r="N264" s="199" t="str">
        <f>IF(AND('For Requestors'!H259=0,'For Requestors'!I259=0),"",SUM('For Requestors'!H259:'For Requestors'!I259)/43560)</f>
        <v/>
      </c>
      <c r="O264" s="229"/>
      <c r="P264" s="230" t="str">
        <f>IF('For Requestors'!C259="","",((SUM('For Requestors'!E259:G259)/43560)*O264)*0.9)</f>
        <v/>
      </c>
      <c r="Q264" s="230" t="str">
        <f>IF('For Requestors'!C259="","",((SUM('For Requestors'!H259:I259)/43560)*O264)*0.5)</f>
        <v/>
      </c>
      <c r="R264" s="230" t="str">
        <f t="shared" si="14"/>
        <v/>
      </c>
      <c r="S264" s="230" t="str">
        <f t="shared" si="15"/>
        <v/>
      </c>
      <c r="T264" s="229"/>
      <c r="U264" s="229"/>
      <c r="V264" s="230" t="str">
        <f t="shared" si="16"/>
        <v/>
      </c>
      <c r="W264" s="178"/>
      <c r="X264" s="204"/>
      <c r="Y264" s="204"/>
      <c r="Z264" s="204"/>
      <c r="AA264" s="149"/>
      <c r="AB264" s="149"/>
    </row>
    <row r="265" spans="1:28" x14ac:dyDescent="0.25">
      <c r="A265" s="153" t="str">
        <f>IF('For Requestors'!A260 = "","",'For Requestors'!A260)</f>
        <v/>
      </c>
      <c r="B265" s="45" t="str">
        <f>IF('For Requestors'!B260="","",'For Requestors'!B260)</f>
        <v/>
      </c>
      <c r="C265" s="236" t="str">
        <f>IF('For Requestors'!C260="","",'For Requestors'!C260)</f>
        <v/>
      </c>
      <c r="D265" s="179"/>
      <c r="E265" s="148"/>
      <c r="F265" s="225" t="str">
        <f>IF('For Requestors'!L260="","",'For Requestors'!L260)</f>
        <v/>
      </c>
      <c r="G265" s="226" t="str">
        <f>IF('For Requestors'!M260="","",'For Requestors'!M260)</f>
        <v/>
      </c>
      <c r="H265" s="227" t="str">
        <f>IF('For Requestors'!N260="","",'For Requestors'!N260)</f>
        <v/>
      </c>
      <c r="I265" s="211" t="str">
        <f>IF('For Requestors'!K260=0,"",'For Requestors'!K260)</f>
        <v/>
      </c>
      <c r="J265" s="46" t="str">
        <f>IFERROR('For Requestors'!K260/43560,"")</f>
        <v/>
      </c>
      <c r="K265" s="228" t="str">
        <f t="shared" si="13"/>
        <v/>
      </c>
      <c r="L265" s="199" t="str">
        <f>IF('For Requestors'!D260/43560=0,"",'For Requestors'!D260/43560)</f>
        <v/>
      </c>
      <c r="M265" s="199" t="str">
        <f>IF(AND('For Requestors'!E260=0,'For Requestors'!G260=0,'For Requestors'!A260=""),"",SUM('For Requestors'!E260:'For Requestors'!G260)/43560)</f>
        <v/>
      </c>
      <c r="N265" s="199" t="str">
        <f>IF(AND('For Requestors'!H260=0,'For Requestors'!I260=0),"",SUM('For Requestors'!H260:'For Requestors'!I260)/43560)</f>
        <v/>
      </c>
      <c r="O265" s="229"/>
      <c r="P265" s="230" t="str">
        <f>IF('For Requestors'!C260="","",((SUM('For Requestors'!E260:G260)/43560)*O265)*0.9)</f>
        <v/>
      </c>
      <c r="Q265" s="230" t="str">
        <f>IF('For Requestors'!C260="","",((SUM('For Requestors'!H260:I260)/43560)*O265)*0.5)</f>
        <v/>
      </c>
      <c r="R265" s="230" t="str">
        <f t="shared" si="14"/>
        <v/>
      </c>
      <c r="S265" s="230" t="str">
        <f t="shared" si="15"/>
        <v/>
      </c>
      <c r="T265" s="229"/>
      <c r="U265" s="229"/>
      <c r="V265" s="230" t="str">
        <f t="shared" si="16"/>
        <v/>
      </c>
      <c r="W265" s="178"/>
      <c r="X265" s="204"/>
      <c r="Y265" s="204"/>
      <c r="Z265" s="204"/>
      <c r="AA265" s="149"/>
      <c r="AB265" s="149"/>
    </row>
    <row r="266" spans="1:28" x14ac:dyDescent="0.25">
      <c r="A266" s="153" t="str">
        <f>IF('For Requestors'!A261 = "","",'For Requestors'!A261)</f>
        <v/>
      </c>
      <c r="B266" s="45" t="str">
        <f>IF('For Requestors'!B261="","",'For Requestors'!B261)</f>
        <v/>
      </c>
      <c r="C266" s="236" t="str">
        <f>IF('For Requestors'!C261="","",'For Requestors'!C261)</f>
        <v/>
      </c>
      <c r="D266" s="179"/>
      <c r="E266" s="148"/>
      <c r="F266" s="225" t="str">
        <f>IF('For Requestors'!L261="","",'For Requestors'!L261)</f>
        <v/>
      </c>
      <c r="G266" s="226" t="str">
        <f>IF('For Requestors'!M261="","",'For Requestors'!M261)</f>
        <v/>
      </c>
      <c r="H266" s="227" t="str">
        <f>IF('For Requestors'!N261="","",'For Requestors'!N261)</f>
        <v/>
      </c>
      <c r="I266" s="211" t="str">
        <f>IF('For Requestors'!K261=0,"",'For Requestors'!K261)</f>
        <v/>
      </c>
      <c r="J266" s="46" t="str">
        <f>IFERROR('For Requestors'!K261/43560,"")</f>
        <v/>
      </c>
      <c r="K266" s="228" t="str">
        <f t="shared" si="13"/>
        <v/>
      </c>
      <c r="L266" s="199" t="str">
        <f>IF('For Requestors'!D261/43560=0,"",'For Requestors'!D261/43560)</f>
        <v/>
      </c>
      <c r="M266" s="199" t="str">
        <f>IF(AND('For Requestors'!E261=0,'For Requestors'!G261=0,'For Requestors'!A261=""),"",SUM('For Requestors'!E261:'For Requestors'!G261)/43560)</f>
        <v/>
      </c>
      <c r="N266" s="199" t="str">
        <f>IF(AND('For Requestors'!H261=0,'For Requestors'!I261=0),"",SUM('For Requestors'!H261:'For Requestors'!I261)/43560)</f>
        <v/>
      </c>
      <c r="O266" s="229"/>
      <c r="P266" s="230" t="str">
        <f>IF('For Requestors'!C261="","",((SUM('For Requestors'!E261:G261)/43560)*O266)*0.9)</f>
        <v/>
      </c>
      <c r="Q266" s="230" t="str">
        <f>IF('For Requestors'!C261="","",((SUM('For Requestors'!H261:I261)/43560)*O266)*0.5)</f>
        <v/>
      </c>
      <c r="R266" s="230" t="str">
        <f t="shared" si="14"/>
        <v/>
      </c>
      <c r="S266" s="230" t="str">
        <f t="shared" si="15"/>
        <v/>
      </c>
      <c r="T266" s="229"/>
      <c r="U266" s="229"/>
      <c r="V266" s="230" t="str">
        <f t="shared" si="16"/>
        <v/>
      </c>
      <c r="W266" s="178"/>
      <c r="X266" s="204"/>
      <c r="Y266" s="204"/>
      <c r="Z266" s="204"/>
      <c r="AA266" s="149"/>
      <c r="AB266" s="149"/>
    </row>
    <row r="267" spans="1:28" x14ac:dyDescent="0.25">
      <c r="A267" s="153" t="str">
        <f>IF('For Requestors'!A262 = "","",'For Requestors'!A262)</f>
        <v/>
      </c>
      <c r="B267" s="45" t="str">
        <f>IF('For Requestors'!B262="","",'For Requestors'!B262)</f>
        <v/>
      </c>
      <c r="C267" s="236" t="str">
        <f>IF('For Requestors'!C262="","",'For Requestors'!C262)</f>
        <v/>
      </c>
      <c r="D267" s="179"/>
      <c r="E267" s="148"/>
      <c r="F267" s="225" t="str">
        <f>IF('For Requestors'!L262="","",'For Requestors'!L262)</f>
        <v/>
      </c>
      <c r="G267" s="226" t="str">
        <f>IF('For Requestors'!M262="","",'For Requestors'!M262)</f>
        <v/>
      </c>
      <c r="H267" s="227" t="str">
        <f>IF('For Requestors'!N262="","",'For Requestors'!N262)</f>
        <v/>
      </c>
      <c r="I267" s="211" t="str">
        <f>IF('For Requestors'!K262=0,"",'For Requestors'!K262)</f>
        <v/>
      </c>
      <c r="J267" s="46" t="str">
        <f>IFERROR('For Requestors'!K262/43560,"")</f>
        <v/>
      </c>
      <c r="K267" s="228" t="str">
        <f t="shared" ref="K267:K330" si="17">IFERROR(G267/J267,"")</f>
        <v/>
      </c>
      <c r="L267" s="199" t="str">
        <f>IF('For Requestors'!D262/43560=0,"",'For Requestors'!D262/43560)</f>
        <v/>
      </c>
      <c r="M267" s="199" t="str">
        <f>IF(AND('For Requestors'!E262=0,'For Requestors'!G262=0,'For Requestors'!A262=""),"",SUM('For Requestors'!E262:'For Requestors'!G262)/43560)</f>
        <v/>
      </c>
      <c r="N267" s="199" t="str">
        <f>IF(AND('For Requestors'!H262=0,'For Requestors'!I262=0),"",SUM('For Requestors'!H262:'For Requestors'!I262)/43560)</f>
        <v/>
      </c>
      <c r="O267" s="229"/>
      <c r="P267" s="230" t="str">
        <f>IF('For Requestors'!C262="","",((SUM('For Requestors'!E262:G262)/43560)*O267)*0.9)</f>
        <v/>
      </c>
      <c r="Q267" s="230" t="str">
        <f>IF('For Requestors'!C262="","",((SUM('For Requestors'!H262:I262)/43560)*O267)*0.5)</f>
        <v/>
      </c>
      <c r="R267" s="230" t="str">
        <f t="shared" ref="R267:R330" si="18">IFERROR(L267*O267, "")</f>
        <v/>
      </c>
      <c r="S267" s="230" t="str">
        <f t="shared" ref="S267:S330" si="19">IFERROR(P267+Q267,"")</f>
        <v/>
      </c>
      <c r="T267" s="229"/>
      <c r="U267" s="229"/>
      <c r="V267" s="230" t="str">
        <f t="shared" ref="V267:V330" si="20">IF(SUM(R267:U267) = 0,"",SUM(R267:U267))</f>
        <v/>
      </c>
      <c r="W267" s="178"/>
      <c r="X267" s="204"/>
      <c r="Y267" s="204"/>
      <c r="Z267" s="204"/>
      <c r="AA267" s="149"/>
      <c r="AB267" s="149"/>
    </row>
    <row r="268" spans="1:28" x14ac:dyDescent="0.25">
      <c r="A268" s="153" t="str">
        <f>IF('For Requestors'!A263 = "","",'For Requestors'!A263)</f>
        <v/>
      </c>
      <c r="B268" s="45" t="str">
        <f>IF('For Requestors'!B263="","",'For Requestors'!B263)</f>
        <v/>
      </c>
      <c r="C268" s="236" t="str">
        <f>IF('For Requestors'!C263="","",'For Requestors'!C263)</f>
        <v/>
      </c>
      <c r="D268" s="179"/>
      <c r="E268" s="148"/>
      <c r="F268" s="225" t="str">
        <f>IF('For Requestors'!L263="","",'For Requestors'!L263)</f>
        <v/>
      </c>
      <c r="G268" s="226" t="str">
        <f>IF('For Requestors'!M263="","",'For Requestors'!M263)</f>
        <v/>
      </c>
      <c r="H268" s="227" t="str">
        <f>IF('For Requestors'!N263="","",'For Requestors'!N263)</f>
        <v/>
      </c>
      <c r="I268" s="211" t="str">
        <f>IF('For Requestors'!K263=0,"",'For Requestors'!K263)</f>
        <v/>
      </c>
      <c r="J268" s="46" t="str">
        <f>IFERROR('For Requestors'!K263/43560,"")</f>
        <v/>
      </c>
      <c r="K268" s="228" t="str">
        <f t="shared" si="17"/>
        <v/>
      </c>
      <c r="L268" s="199" t="str">
        <f>IF('For Requestors'!D263/43560=0,"",'For Requestors'!D263/43560)</f>
        <v/>
      </c>
      <c r="M268" s="199" t="str">
        <f>IF(AND('For Requestors'!E263=0,'For Requestors'!G263=0,'For Requestors'!A263=""),"",SUM('For Requestors'!E263:'For Requestors'!G263)/43560)</f>
        <v/>
      </c>
      <c r="N268" s="199" t="str">
        <f>IF(AND('For Requestors'!H263=0,'For Requestors'!I263=0),"",SUM('For Requestors'!H263:'For Requestors'!I263)/43560)</f>
        <v/>
      </c>
      <c r="O268" s="229"/>
      <c r="P268" s="230" t="str">
        <f>IF('For Requestors'!C263="","",((SUM('For Requestors'!E263:G263)/43560)*O268)*0.9)</f>
        <v/>
      </c>
      <c r="Q268" s="230" t="str">
        <f>IF('For Requestors'!C263="","",((SUM('For Requestors'!H263:I263)/43560)*O268)*0.5)</f>
        <v/>
      </c>
      <c r="R268" s="230" t="str">
        <f t="shared" si="18"/>
        <v/>
      </c>
      <c r="S268" s="230" t="str">
        <f t="shared" si="19"/>
        <v/>
      </c>
      <c r="T268" s="229"/>
      <c r="U268" s="229"/>
      <c r="V268" s="230" t="str">
        <f t="shared" si="20"/>
        <v/>
      </c>
      <c r="W268" s="178"/>
      <c r="X268" s="204"/>
      <c r="Y268" s="204"/>
      <c r="Z268" s="204"/>
      <c r="AA268" s="149"/>
      <c r="AB268" s="149"/>
    </row>
    <row r="269" spans="1:28" x14ac:dyDescent="0.25">
      <c r="A269" s="153" t="str">
        <f>IF('For Requestors'!A264 = "","",'For Requestors'!A264)</f>
        <v/>
      </c>
      <c r="B269" s="45" t="str">
        <f>IF('For Requestors'!B264="","",'For Requestors'!B264)</f>
        <v/>
      </c>
      <c r="C269" s="236" t="str">
        <f>IF('For Requestors'!C264="","",'For Requestors'!C264)</f>
        <v/>
      </c>
      <c r="D269" s="179"/>
      <c r="E269" s="148"/>
      <c r="F269" s="225" t="str">
        <f>IF('For Requestors'!L264="","",'For Requestors'!L264)</f>
        <v/>
      </c>
      <c r="G269" s="226" t="str">
        <f>IF('For Requestors'!M264="","",'For Requestors'!M264)</f>
        <v/>
      </c>
      <c r="H269" s="227" t="str">
        <f>IF('For Requestors'!N264="","",'For Requestors'!N264)</f>
        <v/>
      </c>
      <c r="I269" s="211" t="str">
        <f>IF('For Requestors'!K264=0,"",'For Requestors'!K264)</f>
        <v/>
      </c>
      <c r="J269" s="46" t="str">
        <f>IFERROR('For Requestors'!K264/43560,"")</f>
        <v/>
      </c>
      <c r="K269" s="228" t="str">
        <f t="shared" si="17"/>
        <v/>
      </c>
      <c r="L269" s="199" t="str">
        <f>IF('For Requestors'!D264/43560=0,"",'For Requestors'!D264/43560)</f>
        <v/>
      </c>
      <c r="M269" s="199" t="str">
        <f>IF(AND('For Requestors'!E264=0,'For Requestors'!G264=0,'For Requestors'!A264=""),"",SUM('For Requestors'!E264:'For Requestors'!G264)/43560)</f>
        <v/>
      </c>
      <c r="N269" s="199" t="str">
        <f>IF(AND('For Requestors'!H264=0,'For Requestors'!I264=0),"",SUM('For Requestors'!H264:'For Requestors'!I264)/43560)</f>
        <v/>
      </c>
      <c r="O269" s="229"/>
      <c r="P269" s="230" t="str">
        <f>IF('For Requestors'!C264="","",((SUM('For Requestors'!E264:G264)/43560)*O269)*0.9)</f>
        <v/>
      </c>
      <c r="Q269" s="230" t="str">
        <f>IF('For Requestors'!C264="","",((SUM('For Requestors'!H264:I264)/43560)*O269)*0.5)</f>
        <v/>
      </c>
      <c r="R269" s="230" t="str">
        <f t="shared" si="18"/>
        <v/>
      </c>
      <c r="S269" s="230" t="str">
        <f t="shared" si="19"/>
        <v/>
      </c>
      <c r="T269" s="229"/>
      <c r="U269" s="229"/>
      <c r="V269" s="230" t="str">
        <f t="shared" si="20"/>
        <v/>
      </c>
      <c r="W269" s="178"/>
      <c r="X269" s="204"/>
      <c r="Y269" s="204"/>
      <c r="Z269" s="204"/>
      <c r="AA269" s="149"/>
      <c r="AB269" s="149"/>
    </row>
    <row r="270" spans="1:28" x14ac:dyDescent="0.25">
      <c r="A270" s="153" t="str">
        <f>IF('For Requestors'!A265 = "","",'For Requestors'!A265)</f>
        <v/>
      </c>
      <c r="B270" s="45" t="str">
        <f>IF('For Requestors'!B265="","",'For Requestors'!B265)</f>
        <v/>
      </c>
      <c r="C270" s="236" t="str">
        <f>IF('For Requestors'!C265="","",'For Requestors'!C265)</f>
        <v/>
      </c>
      <c r="D270" s="179"/>
      <c r="E270" s="148"/>
      <c r="F270" s="225" t="str">
        <f>IF('For Requestors'!L265="","",'For Requestors'!L265)</f>
        <v/>
      </c>
      <c r="G270" s="226" t="str">
        <f>IF('For Requestors'!M265="","",'For Requestors'!M265)</f>
        <v/>
      </c>
      <c r="H270" s="227" t="str">
        <f>IF('For Requestors'!N265="","",'For Requestors'!N265)</f>
        <v/>
      </c>
      <c r="I270" s="211" t="str">
        <f>IF('For Requestors'!K265=0,"",'For Requestors'!K265)</f>
        <v/>
      </c>
      <c r="J270" s="46" t="str">
        <f>IFERROR('For Requestors'!K265/43560,"")</f>
        <v/>
      </c>
      <c r="K270" s="228" t="str">
        <f t="shared" si="17"/>
        <v/>
      </c>
      <c r="L270" s="199" t="str">
        <f>IF('For Requestors'!D265/43560=0,"",'For Requestors'!D265/43560)</f>
        <v/>
      </c>
      <c r="M270" s="199" t="str">
        <f>IF(AND('For Requestors'!E265=0,'For Requestors'!G265=0,'For Requestors'!A265=""),"",SUM('For Requestors'!E265:'For Requestors'!G265)/43560)</f>
        <v/>
      </c>
      <c r="N270" s="199" t="str">
        <f>IF(AND('For Requestors'!H265=0,'For Requestors'!I265=0),"",SUM('For Requestors'!H265:'For Requestors'!I265)/43560)</f>
        <v/>
      </c>
      <c r="O270" s="229"/>
      <c r="P270" s="230" t="str">
        <f>IF('For Requestors'!C265="","",((SUM('For Requestors'!E265:G265)/43560)*O270)*0.9)</f>
        <v/>
      </c>
      <c r="Q270" s="230" t="str">
        <f>IF('For Requestors'!C265="","",((SUM('For Requestors'!H265:I265)/43560)*O270)*0.5)</f>
        <v/>
      </c>
      <c r="R270" s="230" t="str">
        <f t="shared" si="18"/>
        <v/>
      </c>
      <c r="S270" s="230" t="str">
        <f t="shared" si="19"/>
        <v/>
      </c>
      <c r="T270" s="229"/>
      <c r="U270" s="229"/>
      <c r="V270" s="230" t="str">
        <f t="shared" si="20"/>
        <v/>
      </c>
      <c r="W270" s="178"/>
      <c r="X270" s="204"/>
      <c r="Y270" s="204"/>
      <c r="Z270" s="204"/>
      <c r="AA270" s="149"/>
      <c r="AB270" s="149"/>
    </row>
    <row r="271" spans="1:28" x14ac:dyDescent="0.25">
      <c r="A271" s="153" t="str">
        <f>IF('For Requestors'!A266 = "","",'For Requestors'!A266)</f>
        <v/>
      </c>
      <c r="B271" s="45" t="str">
        <f>IF('For Requestors'!B266="","",'For Requestors'!B266)</f>
        <v/>
      </c>
      <c r="C271" s="236" t="str">
        <f>IF('For Requestors'!C266="","",'For Requestors'!C266)</f>
        <v/>
      </c>
      <c r="D271" s="179"/>
      <c r="E271" s="148"/>
      <c r="F271" s="225" t="str">
        <f>IF('For Requestors'!L266="","",'For Requestors'!L266)</f>
        <v/>
      </c>
      <c r="G271" s="226" t="str">
        <f>IF('For Requestors'!M266="","",'For Requestors'!M266)</f>
        <v/>
      </c>
      <c r="H271" s="227" t="str">
        <f>IF('For Requestors'!N266="","",'For Requestors'!N266)</f>
        <v/>
      </c>
      <c r="I271" s="211" t="str">
        <f>IF('For Requestors'!K266=0,"",'For Requestors'!K266)</f>
        <v/>
      </c>
      <c r="J271" s="46" t="str">
        <f>IFERROR('For Requestors'!K266/43560,"")</f>
        <v/>
      </c>
      <c r="K271" s="228" t="str">
        <f t="shared" si="17"/>
        <v/>
      </c>
      <c r="L271" s="199" t="str">
        <f>IF('For Requestors'!D266/43560=0,"",'For Requestors'!D266/43560)</f>
        <v/>
      </c>
      <c r="M271" s="199" t="str">
        <f>IF(AND('For Requestors'!E266=0,'For Requestors'!G266=0,'For Requestors'!A266=""),"",SUM('For Requestors'!E266:'For Requestors'!G266)/43560)</f>
        <v/>
      </c>
      <c r="N271" s="199" t="str">
        <f>IF(AND('For Requestors'!H266=0,'For Requestors'!I266=0),"",SUM('For Requestors'!H266:'For Requestors'!I266)/43560)</f>
        <v/>
      </c>
      <c r="O271" s="229"/>
      <c r="P271" s="230" t="str">
        <f>IF('For Requestors'!C266="","",((SUM('For Requestors'!E266:G266)/43560)*O271)*0.9)</f>
        <v/>
      </c>
      <c r="Q271" s="230" t="str">
        <f>IF('For Requestors'!C266="","",((SUM('For Requestors'!H266:I266)/43560)*O271)*0.5)</f>
        <v/>
      </c>
      <c r="R271" s="230" t="str">
        <f t="shared" si="18"/>
        <v/>
      </c>
      <c r="S271" s="230" t="str">
        <f t="shared" si="19"/>
        <v/>
      </c>
      <c r="T271" s="229"/>
      <c r="U271" s="229"/>
      <c r="V271" s="230" t="str">
        <f t="shared" si="20"/>
        <v/>
      </c>
      <c r="W271" s="178"/>
      <c r="X271" s="204"/>
      <c r="Y271" s="204"/>
      <c r="Z271" s="204"/>
      <c r="AA271" s="149"/>
      <c r="AB271" s="149"/>
    </row>
    <row r="272" spans="1:28" x14ac:dyDescent="0.25">
      <c r="A272" s="153" t="str">
        <f>IF('For Requestors'!A267 = "","",'For Requestors'!A267)</f>
        <v/>
      </c>
      <c r="B272" s="45" t="str">
        <f>IF('For Requestors'!B267="","",'For Requestors'!B267)</f>
        <v/>
      </c>
      <c r="C272" s="236" t="str">
        <f>IF('For Requestors'!C267="","",'For Requestors'!C267)</f>
        <v/>
      </c>
      <c r="D272" s="179"/>
      <c r="E272" s="148"/>
      <c r="F272" s="225" t="str">
        <f>IF('For Requestors'!L267="","",'For Requestors'!L267)</f>
        <v/>
      </c>
      <c r="G272" s="226" t="str">
        <f>IF('For Requestors'!M267="","",'For Requestors'!M267)</f>
        <v/>
      </c>
      <c r="H272" s="227" t="str">
        <f>IF('For Requestors'!N267="","",'For Requestors'!N267)</f>
        <v/>
      </c>
      <c r="I272" s="211" t="str">
        <f>IF('For Requestors'!K267=0,"",'For Requestors'!K267)</f>
        <v/>
      </c>
      <c r="J272" s="46" t="str">
        <f>IFERROR('For Requestors'!K267/43560,"")</f>
        <v/>
      </c>
      <c r="K272" s="228" t="str">
        <f t="shared" si="17"/>
        <v/>
      </c>
      <c r="L272" s="199" t="str">
        <f>IF('For Requestors'!D267/43560=0,"",'For Requestors'!D267/43560)</f>
        <v/>
      </c>
      <c r="M272" s="199" t="str">
        <f>IF(AND('For Requestors'!E267=0,'For Requestors'!G267=0,'For Requestors'!A267=""),"",SUM('For Requestors'!E267:'For Requestors'!G267)/43560)</f>
        <v/>
      </c>
      <c r="N272" s="199" t="str">
        <f>IF(AND('For Requestors'!H267=0,'For Requestors'!I267=0),"",SUM('For Requestors'!H267:'For Requestors'!I267)/43560)</f>
        <v/>
      </c>
      <c r="O272" s="229"/>
      <c r="P272" s="230" t="str">
        <f>IF('For Requestors'!C267="","",((SUM('For Requestors'!E267:G267)/43560)*O272)*0.9)</f>
        <v/>
      </c>
      <c r="Q272" s="230" t="str">
        <f>IF('For Requestors'!C267="","",((SUM('For Requestors'!H267:I267)/43560)*O272)*0.5)</f>
        <v/>
      </c>
      <c r="R272" s="230" t="str">
        <f t="shared" si="18"/>
        <v/>
      </c>
      <c r="S272" s="230" t="str">
        <f t="shared" si="19"/>
        <v/>
      </c>
      <c r="T272" s="229"/>
      <c r="U272" s="229"/>
      <c r="V272" s="230" t="str">
        <f t="shared" si="20"/>
        <v/>
      </c>
      <c r="W272" s="178"/>
      <c r="X272" s="204"/>
      <c r="Y272" s="204"/>
      <c r="Z272" s="204"/>
      <c r="AA272" s="149"/>
      <c r="AB272" s="149"/>
    </row>
    <row r="273" spans="1:28" x14ac:dyDescent="0.25">
      <c r="A273" s="153" t="str">
        <f>IF('For Requestors'!A268 = "","",'For Requestors'!A268)</f>
        <v/>
      </c>
      <c r="B273" s="45" t="str">
        <f>IF('For Requestors'!B268="","",'For Requestors'!B268)</f>
        <v/>
      </c>
      <c r="C273" s="236" t="str">
        <f>IF('For Requestors'!C268="","",'For Requestors'!C268)</f>
        <v/>
      </c>
      <c r="D273" s="179"/>
      <c r="E273" s="148"/>
      <c r="F273" s="225" t="str">
        <f>IF('For Requestors'!L268="","",'For Requestors'!L268)</f>
        <v/>
      </c>
      <c r="G273" s="226" t="str">
        <f>IF('For Requestors'!M268="","",'For Requestors'!M268)</f>
        <v/>
      </c>
      <c r="H273" s="227" t="str">
        <f>IF('For Requestors'!N268="","",'For Requestors'!N268)</f>
        <v/>
      </c>
      <c r="I273" s="211" t="str">
        <f>IF('For Requestors'!K268=0,"",'For Requestors'!K268)</f>
        <v/>
      </c>
      <c r="J273" s="46" t="str">
        <f>IFERROR('For Requestors'!K268/43560,"")</f>
        <v/>
      </c>
      <c r="K273" s="228" t="str">
        <f t="shared" si="17"/>
        <v/>
      </c>
      <c r="L273" s="199" t="str">
        <f>IF('For Requestors'!D268/43560=0,"",'For Requestors'!D268/43560)</f>
        <v/>
      </c>
      <c r="M273" s="199" t="str">
        <f>IF(AND('For Requestors'!E268=0,'For Requestors'!G268=0,'For Requestors'!A268=""),"",SUM('For Requestors'!E268:'For Requestors'!G268)/43560)</f>
        <v/>
      </c>
      <c r="N273" s="199" t="str">
        <f>IF(AND('For Requestors'!H268=0,'For Requestors'!I268=0),"",SUM('For Requestors'!H268:'For Requestors'!I268)/43560)</f>
        <v/>
      </c>
      <c r="O273" s="229"/>
      <c r="P273" s="230" t="str">
        <f>IF('For Requestors'!C268="","",((SUM('For Requestors'!E268:G268)/43560)*O273)*0.9)</f>
        <v/>
      </c>
      <c r="Q273" s="230" t="str">
        <f>IF('For Requestors'!C268="","",((SUM('For Requestors'!H268:I268)/43560)*O273)*0.5)</f>
        <v/>
      </c>
      <c r="R273" s="230" t="str">
        <f t="shared" si="18"/>
        <v/>
      </c>
      <c r="S273" s="230" t="str">
        <f t="shared" si="19"/>
        <v/>
      </c>
      <c r="T273" s="229"/>
      <c r="U273" s="229"/>
      <c r="V273" s="230" t="str">
        <f t="shared" si="20"/>
        <v/>
      </c>
      <c r="W273" s="178"/>
      <c r="X273" s="204"/>
      <c r="Y273" s="204"/>
      <c r="Z273" s="204"/>
      <c r="AA273" s="149"/>
      <c r="AB273" s="149"/>
    </row>
    <row r="274" spans="1:28" x14ac:dyDescent="0.25">
      <c r="A274" s="153" t="str">
        <f>IF('For Requestors'!A269 = "","",'For Requestors'!A269)</f>
        <v/>
      </c>
      <c r="B274" s="45" t="str">
        <f>IF('For Requestors'!B269="","",'For Requestors'!B269)</f>
        <v/>
      </c>
      <c r="C274" s="236" t="str">
        <f>IF('For Requestors'!C269="","",'For Requestors'!C269)</f>
        <v/>
      </c>
      <c r="D274" s="179"/>
      <c r="E274" s="148"/>
      <c r="F274" s="225" t="str">
        <f>IF('For Requestors'!L269="","",'For Requestors'!L269)</f>
        <v/>
      </c>
      <c r="G274" s="226" t="str">
        <f>IF('For Requestors'!M269="","",'For Requestors'!M269)</f>
        <v/>
      </c>
      <c r="H274" s="227" t="str">
        <f>IF('For Requestors'!N269="","",'For Requestors'!N269)</f>
        <v/>
      </c>
      <c r="I274" s="211" t="str">
        <f>IF('For Requestors'!K269=0,"",'For Requestors'!K269)</f>
        <v/>
      </c>
      <c r="J274" s="46" t="str">
        <f>IFERROR('For Requestors'!K269/43560,"")</f>
        <v/>
      </c>
      <c r="K274" s="228" t="str">
        <f t="shared" si="17"/>
        <v/>
      </c>
      <c r="L274" s="199" t="str">
        <f>IF('For Requestors'!D269/43560=0,"",'For Requestors'!D269/43560)</f>
        <v/>
      </c>
      <c r="M274" s="199" t="str">
        <f>IF(AND('For Requestors'!E269=0,'For Requestors'!G269=0,'For Requestors'!A269=""),"",SUM('For Requestors'!E269:'For Requestors'!G269)/43560)</f>
        <v/>
      </c>
      <c r="N274" s="199" t="str">
        <f>IF(AND('For Requestors'!H269=0,'For Requestors'!I269=0),"",SUM('For Requestors'!H269:'For Requestors'!I269)/43560)</f>
        <v/>
      </c>
      <c r="O274" s="229"/>
      <c r="P274" s="230" t="str">
        <f>IF('For Requestors'!C269="","",((SUM('For Requestors'!E269:G269)/43560)*O274)*0.9)</f>
        <v/>
      </c>
      <c r="Q274" s="230" t="str">
        <f>IF('For Requestors'!C269="","",((SUM('For Requestors'!H269:I269)/43560)*O274)*0.5)</f>
        <v/>
      </c>
      <c r="R274" s="230" t="str">
        <f t="shared" si="18"/>
        <v/>
      </c>
      <c r="S274" s="230" t="str">
        <f t="shared" si="19"/>
        <v/>
      </c>
      <c r="T274" s="229"/>
      <c r="U274" s="229"/>
      <c r="V274" s="230" t="str">
        <f t="shared" si="20"/>
        <v/>
      </c>
      <c r="W274" s="178"/>
      <c r="X274" s="204"/>
      <c r="Y274" s="204"/>
      <c r="Z274" s="204"/>
      <c r="AA274" s="149"/>
      <c r="AB274" s="149"/>
    </row>
    <row r="275" spans="1:28" x14ac:dyDescent="0.25">
      <c r="A275" s="153" t="str">
        <f>IF('For Requestors'!A270 = "","",'For Requestors'!A270)</f>
        <v/>
      </c>
      <c r="B275" s="45" t="str">
        <f>IF('For Requestors'!B270="","",'For Requestors'!B270)</f>
        <v/>
      </c>
      <c r="C275" s="236" t="str">
        <f>IF('For Requestors'!C270="","",'For Requestors'!C270)</f>
        <v/>
      </c>
      <c r="D275" s="179"/>
      <c r="E275" s="148"/>
      <c r="F275" s="225" t="str">
        <f>IF('For Requestors'!L270="","",'For Requestors'!L270)</f>
        <v/>
      </c>
      <c r="G275" s="226" t="str">
        <f>IF('For Requestors'!M270="","",'For Requestors'!M270)</f>
        <v/>
      </c>
      <c r="H275" s="227" t="str">
        <f>IF('For Requestors'!N270="","",'For Requestors'!N270)</f>
        <v/>
      </c>
      <c r="I275" s="211" t="str">
        <f>IF('For Requestors'!K270=0,"",'For Requestors'!K270)</f>
        <v/>
      </c>
      <c r="J275" s="46" t="str">
        <f>IFERROR('For Requestors'!K270/43560,"")</f>
        <v/>
      </c>
      <c r="K275" s="228" t="str">
        <f t="shared" si="17"/>
        <v/>
      </c>
      <c r="L275" s="199" t="str">
        <f>IF('For Requestors'!D270/43560=0,"",'For Requestors'!D270/43560)</f>
        <v/>
      </c>
      <c r="M275" s="199" t="str">
        <f>IF(AND('For Requestors'!E270=0,'For Requestors'!G270=0,'For Requestors'!A270=""),"",SUM('For Requestors'!E270:'For Requestors'!G270)/43560)</f>
        <v/>
      </c>
      <c r="N275" s="199" t="str">
        <f>IF(AND('For Requestors'!H270=0,'For Requestors'!I270=0),"",SUM('For Requestors'!H270:'For Requestors'!I270)/43560)</f>
        <v/>
      </c>
      <c r="O275" s="229"/>
      <c r="P275" s="230" t="str">
        <f>IF('For Requestors'!C270="","",((SUM('For Requestors'!E270:G270)/43560)*O275)*0.9)</f>
        <v/>
      </c>
      <c r="Q275" s="230" t="str">
        <f>IF('For Requestors'!C270="","",((SUM('For Requestors'!H270:I270)/43560)*O275)*0.5)</f>
        <v/>
      </c>
      <c r="R275" s="230" t="str">
        <f t="shared" si="18"/>
        <v/>
      </c>
      <c r="S275" s="230" t="str">
        <f t="shared" si="19"/>
        <v/>
      </c>
      <c r="T275" s="229"/>
      <c r="U275" s="229"/>
      <c r="V275" s="230" t="str">
        <f t="shared" si="20"/>
        <v/>
      </c>
      <c r="W275" s="178"/>
      <c r="X275" s="204"/>
      <c r="Y275" s="204"/>
      <c r="Z275" s="204"/>
      <c r="AA275" s="149"/>
      <c r="AB275" s="149"/>
    </row>
    <row r="276" spans="1:28" x14ac:dyDescent="0.25">
      <c r="A276" s="153" t="str">
        <f>IF('For Requestors'!A271 = "","",'For Requestors'!A271)</f>
        <v/>
      </c>
      <c r="B276" s="45" t="str">
        <f>IF('For Requestors'!B271="","",'For Requestors'!B271)</f>
        <v/>
      </c>
      <c r="C276" s="236" t="str">
        <f>IF('For Requestors'!C271="","",'For Requestors'!C271)</f>
        <v/>
      </c>
      <c r="D276" s="179"/>
      <c r="E276" s="148"/>
      <c r="F276" s="225" t="str">
        <f>IF('For Requestors'!L271="","",'For Requestors'!L271)</f>
        <v/>
      </c>
      <c r="G276" s="226" t="str">
        <f>IF('For Requestors'!M271="","",'For Requestors'!M271)</f>
        <v/>
      </c>
      <c r="H276" s="227" t="str">
        <f>IF('For Requestors'!N271="","",'For Requestors'!N271)</f>
        <v/>
      </c>
      <c r="I276" s="211" t="str">
        <f>IF('For Requestors'!K271=0,"",'For Requestors'!K271)</f>
        <v/>
      </c>
      <c r="J276" s="46" t="str">
        <f>IFERROR('For Requestors'!K271/43560,"")</f>
        <v/>
      </c>
      <c r="K276" s="228" t="str">
        <f t="shared" si="17"/>
        <v/>
      </c>
      <c r="L276" s="199" t="str">
        <f>IF('For Requestors'!D271/43560=0,"",'For Requestors'!D271/43560)</f>
        <v/>
      </c>
      <c r="M276" s="199" t="str">
        <f>IF(AND('For Requestors'!E271=0,'For Requestors'!G271=0,'For Requestors'!A271=""),"",SUM('For Requestors'!E271:'For Requestors'!G271)/43560)</f>
        <v/>
      </c>
      <c r="N276" s="199" t="str">
        <f>IF(AND('For Requestors'!H271=0,'For Requestors'!I271=0),"",SUM('For Requestors'!H271:'For Requestors'!I271)/43560)</f>
        <v/>
      </c>
      <c r="O276" s="229"/>
      <c r="P276" s="230" t="str">
        <f>IF('For Requestors'!C271="","",((SUM('For Requestors'!E271:G271)/43560)*O276)*0.9)</f>
        <v/>
      </c>
      <c r="Q276" s="230" t="str">
        <f>IF('For Requestors'!C271="","",((SUM('For Requestors'!H271:I271)/43560)*O276)*0.5)</f>
        <v/>
      </c>
      <c r="R276" s="230" t="str">
        <f t="shared" si="18"/>
        <v/>
      </c>
      <c r="S276" s="230" t="str">
        <f t="shared" si="19"/>
        <v/>
      </c>
      <c r="T276" s="229"/>
      <c r="U276" s="229"/>
      <c r="V276" s="230" t="str">
        <f t="shared" si="20"/>
        <v/>
      </c>
      <c r="W276" s="178"/>
      <c r="X276" s="204"/>
      <c r="Y276" s="204"/>
      <c r="Z276" s="204"/>
      <c r="AA276" s="149"/>
      <c r="AB276" s="149"/>
    </row>
    <row r="277" spans="1:28" x14ac:dyDescent="0.25">
      <c r="A277" s="153" t="str">
        <f>IF('For Requestors'!A272 = "","",'For Requestors'!A272)</f>
        <v/>
      </c>
      <c r="B277" s="45" t="str">
        <f>IF('For Requestors'!B272="","",'For Requestors'!B272)</f>
        <v/>
      </c>
      <c r="C277" s="236" t="str">
        <f>IF('For Requestors'!C272="","",'For Requestors'!C272)</f>
        <v/>
      </c>
      <c r="D277" s="179"/>
      <c r="E277" s="148"/>
      <c r="F277" s="225" t="str">
        <f>IF('For Requestors'!L272="","",'For Requestors'!L272)</f>
        <v/>
      </c>
      <c r="G277" s="226" t="str">
        <f>IF('For Requestors'!M272="","",'For Requestors'!M272)</f>
        <v/>
      </c>
      <c r="H277" s="227" t="str">
        <f>IF('For Requestors'!N272="","",'For Requestors'!N272)</f>
        <v/>
      </c>
      <c r="I277" s="211" t="str">
        <f>IF('For Requestors'!K272=0,"",'For Requestors'!K272)</f>
        <v/>
      </c>
      <c r="J277" s="46" t="str">
        <f>IFERROR('For Requestors'!K272/43560,"")</f>
        <v/>
      </c>
      <c r="K277" s="228" t="str">
        <f t="shared" si="17"/>
        <v/>
      </c>
      <c r="L277" s="199" t="str">
        <f>IF('For Requestors'!D272/43560=0,"",'For Requestors'!D272/43560)</f>
        <v/>
      </c>
      <c r="M277" s="199" t="str">
        <f>IF(AND('For Requestors'!E272=0,'For Requestors'!G272=0,'For Requestors'!A272=""),"",SUM('For Requestors'!E272:'For Requestors'!G272)/43560)</f>
        <v/>
      </c>
      <c r="N277" s="199" t="str">
        <f>IF(AND('For Requestors'!H272=0,'For Requestors'!I272=0),"",SUM('For Requestors'!H272:'For Requestors'!I272)/43560)</f>
        <v/>
      </c>
      <c r="O277" s="229"/>
      <c r="P277" s="230" t="str">
        <f>IF('For Requestors'!C272="","",((SUM('For Requestors'!E272:G272)/43560)*O277)*0.9)</f>
        <v/>
      </c>
      <c r="Q277" s="230" t="str">
        <f>IF('For Requestors'!C272="","",((SUM('For Requestors'!H272:I272)/43560)*O277)*0.5)</f>
        <v/>
      </c>
      <c r="R277" s="230" t="str">
        <f t="shared" si="18"/>
        <v/>
      </c>
      <c r="S277" s="230" t="str">
        <f t="shared" si="19"/>
        <v/>
      </c>
      <c r="T277" s="229"/>
      <c r="U277" s="229"/>
      <c r="V277" s="230" t="str">
        <f t="shared" si="20"/>
        <v/>
      </c>
      <c r="W277" s="178"/>
      <c r="X277" s="204"/>
      <c r="Y277" s="204"/>
      <c r="Z277" s="204"/>
      <c r="AA277" s="149"/>
      <c r="AB277" s="149"/>
    </row>
    <row r="278" spans="1:28" x14ac:dyDescent="0.25">
      <c r="A278" s="153" t="str">
        <f>IF('For Requestors'!A273 = "","",'For Requestors'!A273)</f>
        <v/>
      </c>
      <c r="B278" s="45" t="str">
        <f>IF('For Requestors'!B273="","",'For Requestors'!B273)</f>
        <v/>
      </c>
      <c r="C278" s="236" t="str">
        <f>IF('For Requestors'!C273="","",'For Requestors'!C273)</f>
        <v/>
      </c>
      <c r="D278" s="179"/>
      <c r="E278" s="148"/>
      <c r="F278" s="225" t="str">
        <f>IF('For Requestors'!L273="","",'For Requestors'!L273)</f>
        <v/>
      </c>
      <c r="G278" s="226" t="str">
        <f>IF('For Requestors'!M273="","",'For Requestors'!M273)</f>
        <v/>
      </c>
      <c r="H278" s="227" t="str">
        <f>IF('For Requestors'!N273="","",'For Requestors'!N273)</f>
        <v/>
      </c>
      <c r="I278" s="211" t="str">
        <f>IF('For Requestors'!K273=0,"",'For Requestors'!K273)</f>
        <v/>
      </c>
      <c r="J278" s="46" t="str">
        <f>IFERROR('For Requestors'!K273/43560,"")</f>
        <v/>
      </c>
      <c r="K278" s="228" t="str">
        <f t="shared" si="17"/>
        <v/>
      </c>
      <c r="L278" s="199" t="str">
        <f>IF('For Requestors'!D273/43560=0,"",'For Requestors'!D273/43560)</f>
        <v/>
      </c>
      <c r="M278" s="199" t="str">
        <f>IF(AND('For Requestors'!E273=0,'For Requestors'!G273=0,'For Requestors'!A273=""),"",SUM('For Requestors'!E273:'For Requestors'!G273)/43560)</f>
        <v/>
      </c>
      <c r="N278" s="199" t="str">
        <f>IF(AND('For Requestors'!H273=0,'For Requestors'!I273=0),"",SUM('For Requestors'!H273:'For Requestors'!I273)/43560)</f>
        <v/>
      </c>
      <c r="O278" s="229"/>
      <c r="P278" s="230" t="str">
        <f>IF('For Requestors'!C273="","",((SUM('For Requestors'!E273:G273)/43560)*O278)*0.9)</f>
        <v/>
      </c>
      <c r="Q278" s="230" t="str">
        <f>IF('For Requestors'!C273="","",((SUM('For Requestors'!H273:I273)/43560)*O278)*0.5)</f>
        <v/>
      </c>
      <c r="R278" s="230" t="str">
        <f t="shared" si="18"/>
        <v/>
      </c>
      <c r="S278" s="230" t="str">
        <f t="shared" si="19"/>
        <v/>
      </c>
      <c r="T278" s="229"/>
      <c r="U278" s="229"/>
      <c r="V278" s="230" t="str">
        <f t="shared" si="20"/>
        <v/>
      </c>
      <c r="W278" s="178"/>
      <c r="X278" s="204"/>
      <c r="Y278" s="204"/>
      <c r="Z278" s="204"/>
      <c r="AA278" s="149"/>
      <c r="AB278" s="149"/>
    </row>
    <row r="279" spans="1:28" x14ac:dyDescent="0.25">
      <c r="A279" s="153" t="str">
        <f>IF('For Requestors'!A274 = "","",'For Requestors'!A274)</f>
        <v/>
      </c>
      <c r="B279" s="45" t="str">
        <f>IF('For Requestors'!B274="","",'For Requestors'!B274)</f>
        <v/>
      </c>
      <c r="C279" s="236" t="str">
        <f>IF('For Requestors'!C274="","",'For Requestors'!C274)</f>
        <v/>
      </c>
      <c r="D279" s="179"/>
      <c r="E279" s="148"/>
      <c r="F279" s="225" t="str">
        <f>IF('For Requestors'!L274="","",'For Requestors'!L274)</f>
        <v/>
      </c>
      <c r="G279" s="226" t="str">
        <f>IF('For Requestors'!M274="","",'For Requestors'!M274)</f>
        <v/>
      </c>
      <c r="H279" s="227" t="str">
        <f>IF('For Requestors'!N274="","",'For Requestors'!N274)</f>
        <v/>
      </c>
      <c r="I279" s="211" t="str">
        <f>IF('For Requestors'!K274=0,"",'For Requestors'!K274)</f>
        <v/>
      </c>
      <c r="J279" s="46" t="str">
        <f>IFERROR('For Requestors'!K274/43560,"")</f>
        <v/>
      </c>
      <c r="K279" s="228" t="str">
        <f t="shared" si="17"/>
        <v/>
      </c>
      <c r="L279" s="199" t="str">
        <f>IF('For Requestors'!D274/43560=0,"",'For Requestors'!D274/43560)</f>
        <v/>
      </c>
      <c r="M279" s="199" t="str">
        <f>IF(AND('For Requestors'!E274=0,'For Requestors'!G274=0,'For Requestors'!A274=""),"",SUM('For Requestors'!E274:'For Requestors'!G274)/43560)</f>
        <v/>
      </c>
      <c r="N279" s="199" t="str">
        <f>IF(AND('For Requestors'!H274=0,'For Requestors'!I274=0),"",SUM('For Requestors'!H274:'For Requestors'!I274)/43560)</f>
        <v/>
      </c>
      <c r="O279" s="229"/>
      <c r="P279" s="230" t="str">
        <f>IF('For Requestors'!C274="","",((SUM('For Requestors'!E274:G274)/43560)*O279)*0.9)</f>
        <v/>
      </c>
      <c r="Q279" s="230" t="str">
        <f>IF('For Requestors'!C274="","",((SUM('For Requestors'!H274:I274)/43560)*O279)*0.5)</f>
        <v/>
      </c>
      <c r="R279" s="230" t="str">
        <f t="shared" si="18"/>
        <v/>
      </c>
      <c r="S279" s="230" t="str">
        <f t="shared" si="19"/>
        <v/>
      </c>
      <c r="T279" s="229"/>
      <c r="U279" s="229"/>
      <c r="V279" s="230" t="str">
        <f t="shared" si="20"/>
        <v/>
      </c>
      <c r="W279" s="178"/>
      <c r="X279" s="204"/>
      <c r="Y279" s="204"/>
      <c r="Z279" s="204"/>
      <c r="AA279" s="149"/>
      <c r="AB279" s="149"/>
    </row>
    <row r="280" spans="1:28" x14ac:dyDescent="0.25">
      <c r="A280" s="153" t="str">
        <f>IF('For Requestors'!A275 = "","",'For Requestors'!A275)</f>
        <v/>
      </c>
      <c r="B280" s="45" t="str">
        <f>IF('For Requestors'!B275="","",'For Requestors'!B275)</f>
        <v/>
      </c>
      <c r="C280" s="236" t="str">
        <f>IF('For Requestors'!C275="","",'For Requestors'!C275)</f>
        <v/>
      </c>
      <c r="D280" s="179"/>
      <c r="E280" s="148"/>
      <c r="F280" s="225" t="str">
        <f>IF('For Requestors'!L275="","",'For Requestors'!L275)</f>
        <v/>
      </c>
      <c r="G280" s="226" t="str">
        <f>IF('For Requestors'!M275="","",'For Requestors'!M275)</f>
        <v/>
      </c>
      <c r="H280" s="227" t="str">
        <f>IF('For Requestors'!N275="","",'For Requestors'!N275)</f>
        <v/>
      </c>
      <c r="I280" s="211" t="str">
        <f>IF('For Requestors'!K275=0,"",'For Requestors'!K275)</f>
        <v/>
      </c>
      <c r="J280" s="46" t="str">
        <f>IFERROR('For Requestors'!K275/43560,"")</f>
        <v/>
      </c>
      <c r="K280" s="228" t="str">
        <f t="shared" si="17"/>
        <v/>
      </c>
      <c r="L280" s="199" t="str">
        <f>IF('For Requestors'!D275/43560=0,"",'For Requestors'!D275/43560)</f>
        <v/>
      </c>
      <c r="M280" s="199" t="str">
        <f>IF(AND('For Requestors'!E275=0,'For Requestors'!G275=0,'For Requestors'!A275=""),"",SUM('For Requestors'!E275:'For Requestors'!G275)/43560)</f>
        <v/>
      </c>
      <c r="N280" s="199" t="str">
        <f>IF(AND('For Requestors'!H275=0,'For Requestors'!I275=0),"",SUM('For Requestors'!H275:'For Requestors'!I275)/43560)</f>
        <v/>
      </c>
      <c r="O280" s="229"/>
      <c r="P280" s="230" t="str">
        <f>IF('For Requestors'!C275="","",((SUM('For Requestors'!E275:G275)/43560)*O280)*0.9)</f>
        <v/>
      </c>
      <c r="Q280" s="230" t="str">
        <f>IF('For Requestors'!C275="","",((SUM('For Requestors'!H275:I275)/43560)*O280)*0.5)</f>
        <v/>
      </c>
      <c r="R280" s="230" t="str">
        <f t="shared" si="18"/>
        <v/>
      </c>
      <c r="S280" s="230" t="str">
        <f t="shared" si="19"/>
        <v/>
      </c>
      <c r="T280" s="229"/>
      <c r="U280" s="229"/>
      <c r="V280" s="230" t="str">
        <f t="shared" si="20"/>
        <v/>
      </c>
      <c r="W280" s="178"/>
      <c r="X280" s="204"/>
      <c r="Y280" s="204"/>
      <c r="Z280" s="204"/>
      <c r="AA280" s="149"/>
      <c r="AB280" s="149"/>
    </row>
    <row r="281" spans="1:28" x14ac:dyDescent="0.25">
      <c r="A281" s="153" t="str">
        <f>IF('For Requestors'!A276 = "","",'For Requestors'!A276)</f>
        <v/>
      </c>
      <c r="B281" s="45" t="str">
        <f>IF('For Requestors'!B276="","",'For Requestors'!B276)</f>
        <v/>
      </c>
      <c r="C281" s="236" t="str">
        <f>IF('For Requestors'!C276="","",'For Requestors'!C276)</f>
        <v/>
      </c>
      <c r="D281" s="179"/>
      <c r="E281" s="148"/>
      <c r="F281" s="225" t="str">
        <f>IF('For Requestors'!L276="","",'For Requestors'!L276)</f>
        <v/>
      </c>
      <c r="G281" s="226" t="str">
        <f>IF('For Requestors'!M276="","",'For Requestors'!M276)</f>
        <v/>
      </c>
      <c r="H281" s="227" t="str">
        <f>IF('For Requestors'!N276="","",'For Requestors'!N276)</f>
        <v/>
      </c>
      <c r="I281" s="211" t="str">
        <f>IF('For Requestors'!K276=0,"",'For Requestors'!K276)</f>
        <v/>
      </c>
      <c r="J281" s="46" t="str">
        <f>IFERROR('For Requestors'!K276/43560,"")</f>
        <v/>
      </c>
      <c r="K281" s="228" t="str">
        <f t="shared" si="17"/>
        <v/>
      </c>
      <c r="L281" s="199" t="str">
        <f>IF('For Requestors'!D276/43560=0,"",'For Requestors'!D276/43560)</f>
        <v/>
      </c>
      <c r="M281" s="199" t="str">
        <f>IF(AND('For Requestors'!E276=0,'For Requestors'!G276=0,'For Requestors'!A276=""),"",SUM('For Requestors'!E276:'For Requestors'!G276)/43560)</f>
        <v/>
      </c>
      <c r="N281" s="199" t="str">
        <f>IF(AND('For Requestors'!H276=0,'For Requestors'!I276=0),"",SUM('For Requestors'!H276:'For Requestors'!I276)/43560)</f>
        <v/>
      </c>
      <c r="O281" s="229"/>
      <c r="P281" s="230" t="str">
        <f>IF('For Requestors'!C276="","",((SUM('For Requestors'!E276:G276)/43560)*O281)*0.9)</f>
        <v/>
      </c>
      <c r="Q281" s="230" t="str">
        <f>IF('For Requestors'!C276="","",((SUM('For Requestors'!H276:I276)/43560)*O281)*0.5)</f>
        <v/>
      </c>
      <c r="R281" s="230" t="str">
        <f t="shared" si="18"/>
        <v/>
      </c>
      <c r="S281" s="230" t="str">
        <f t="shared" si="19"/>
        <v/>
      </c>
      <c r="T281" s="229"/>
      <c r="U281" s="229"/>
      <c r="V281" s="230" t="str">
        <f t="shared" si="20"/>
        <v/>
      </c>
      <c r="W281" s="178"/>
      <c r="X281" s="204"/>
      <c r="Y281" s="204"/>
      <c r="Z281" s="204"/>
      <c r="AA281" s="149"/>
      <c r="AB281" s="149"/>
    </row>
    <row r="282" spans="1:28" x14ac:dyDescent="0.25">
      <c r="A282" s="153" t="str">
        <f>IF('For Requestors'!A277 = "","",'For Requestors'!A277)</f>
        <v/>
      </c>
      <c r="B282" s="45" t="str">
        <f>IF('For Requestors'!B277="","",'For Requestors'!B277)</f>
        <v/>
      </c>
      <c r="C282" s="236" t="str">
        <f>IF('For Requestors'!C277="","",'For Requestors'!C277)</f>
        <v/>
      </c>
      <c r="D282" s="179"/>
      <c r="E282" s="148"/>
      <c r="F282" s="225" t="str">
        <f>IF('For Requestors'!L277="","",'For Requestors'!L277)</f>
        <v/>
      </c>
      <c r="G282" s="226" t="str">
        <f>IF('For Requestors'!M277="","",'For Requestors'!M277)</f>
        <v/>
      </c>
      <c r="H282" s="227" t="str">
        <f>IF('For Requestors'!N277="","",'For Requestors'!N277)</f>
        <v/>
      </c>
      <c r="I282" s="211" t="str">
        <f>IF('For Requestors'!K277=0,"",'For Requestors'!K277)</f>
        <v/>
      </c>
      <c r="J282" s="46" t="str">
        <f>IFERROR('For Requestors'!K277/43560,"")</f>
        <v/>
      </c>
      <c r="K282" s="228" t="str">
        <f t="shared" si="17"/>
        <v/>
      </c>
      <c r="L282" s="199" t="str">
        <f>IF('For Requestors'!D277/43560=0,"",'For Requestors'!D277/43560)</f>
        <v/>
      </c>
      <c r="M282" s="199" t="str">
        <f>IF(AND('For Requestors'!E277=0,'For Requestors'!G277=0,'For Requestors'!A277=""),"",SUM('For Requestors'!E277:'For Requestors'!G277)/43560)</f>
        <v/>
      </c>
      <c r="N282" s="199" t="str">
        <f>IF(AND('For Requestors'!H277=0,'For Requestors'!I277=0),"",SUM('For Requestors'!H277:'For Requestors'!I277)/43560)</f>
        <v/>
      </c>
      <c r="O282" s="229"/>
      <c r="P282" s="230" t="str">
        <f>IF('For Requestors'!C277="","",((SUM('For Requestors'!E277:G277)/43560)*O282)*0.9)</f>
        <v/>
      </c>
      <c r="Q282" s="230" t="str">
        <f>IF('For Requestors'!C277="","",((SUM('For Requestors'!H277:I277)/43560)*O282)*0.5)</f>
        <v/>
      </c>
      <c r="R282" s="230" t="str">
        <f t="shared" si="18"/>
        <v/>
      </c>
      <c r="S282" s="230" t="str">
        <f t="shared" si="19"/>
        <v/>
      </c>
      <c r="T282" s="229"/>
      <c r="U282" s="229"/>
      <c r="V282" s="230" t="str">
        <f t="shared" si="20"/>
        <v/>
      </c>
      <c r="W282" s="178"/>
      <c r="X282" s="204"/>
      <c r="Y282" s="204"/>
      <c r="Z282" s="204"/>
      <c r="AA282" s="149"/>
      <c r="AB282" s="149"/>
    </row>
    <row r="283" spans="1:28" x14ac:dyDescent="0.25">
      <c r="A283" s="153" t="str">
        <f>IF('For Requestors'!A278 = "","",'For Requestors'!A278)</f>
        <v/>
      </c>
      <c r="B283" s="45" t="str">
        <f>IF('For Requestors'!B278="","",'For Requestors'!B278)</f>
        <v/>
      </c>
      <c r="C283" s="236" t="str">
        <f>IF('For Requestors'!C278="","",'For Requestors'!C278)</f>
        <v/>
      </c>
      <c r="D283" s="179"/>
      <c r="E283" s="148"/>
      <c r="F283" s="225" t="str">
        <f>IF('For Requestors'!L278="","",'For Requestors'!L278)</f>
        <v/>
      </c>
      <c r="G283" s="226" t="str">
        <f>IF('For Requestors'!M278="","",'For Requestors'!M278)</f>
        <v/>
      </c>
      <c r="H283" s="227" t="str">
        <f>IF('For Requestors'!N278="","",'For Requestors'!N278)</f>
        <v/>
      </c>
      <c r="I283" s="211" t="str">
        <f>IF('For Requestors'!K278=0,"",'For Requestors'!K278)</f>
        <v/>
      </c>
      <c r="J283" s="46" t="str">
        <f>IFERROR('For Requestors'!K278/43560,"")</f>
        <v/>
      </c>
      <c r="K283" s="228" t="str">
        <f t="shared" si="17"/>
        <v/>
      </c>
      <c r="L283" s="199" t="str">
        <f>IF('For Requestors'!D278/43560=0,"",'For Requestors'!D278/43560)</f>
        <v/>
      </c>
      <c r="M283" s="199" t="str">
        <f>IF(AND('For Requestors'!E278=0,'For Requestors'!G278=0,'For Requestors'!A278=""),"",SUM('For Requestors'!E278:'For Requestors'!G278)/43560)</f>
        <v/>
      </c>
      <c r="N283" s="199" t="str">
        <f>IF(AND('For Requestors'!H278=0,'For Requestors'!I278=0),"",SUM('For Requestors'!H278:'For Requestors'!I278)/43560)</f>
        <v/>
      </c>
      <c r="O283" s="229"/>
      <c r="P283" s="230" t="str">
        <f>IF('For Requestors'!C278="","",((SUM('For Requestors'!E278:G278)/43560)*O283)*0.9)</f>
        <v/>
      </c>
      <c r="Q283" s="230" t="str">
        <f>IF('For Requestors'!C278="","",((SUM('For Requestors'!H278:I278)/43560)*O283)*0.5)</f>
        <v/>
      </c>
      <c r="R283" s="230" t="str">
        <f t="shared" si="18"/>
        <v/>
      </c>
      <c r="S283" s="230" t="str">
        <f t="shared" si="19"/>
        <v/>
      </c>
      <c r="T283" s="229"/>
      <c r="U283" s="229"/>
      <c r="V283" s="230" t="str">
        <f t="shared" si="20"/>
        <v/>
      </c>
      <c r="W283" s="178"/>
      <c r="X283" s="204"/>
      <c r="Y283" s="204"/>
      <c r="Z283" s="204"/>
      <c r="AA283" s="149"/>
      <c r="AB283" s="149"/>
    </row>
    <row r="284" spans="1:28" x14ac:dyDescent="0.25">
      <c r="A284" s="153" t="str">
        <f>IF('For Requestors'!A279 = "","",'For Requestors'!A279)</f>
        <v/>
      </c>
      <c r="B284" s="45" t="str">
        <f>IF('For Requestors'!B279="","",'For Requestors'!B279)</f>
        <v/>
      </c>
      <c r="C284" s="236" t="str">
        <f>IF('For Requestors'!C279="","",'For Requestors'!C279)</f>
        <v/>
      </c>
      <c r="D284" s="179"/>
      <c r="E284" s="148"/>
      <c r="F284" s="225" t="str">
        <f>IF('For Requestors'!L279="","",'For Requestors'!L279)</f>
        <v/>
      </c>
      <c r="G284" s="226" t="str">
        <f>IF('For Requestors'!M279="","",'For Requestors'!M279)</f>
        <v/>
      </c>
      <c r="H284" s="227" t="str">
        <f>IF('For Requestors'!N279="","",'For Requestors'!N279)</f>
        <v/>
      </c>
      <c r="I284" s="211" t="str">
        <f>IF('For Requestors'!K279=0,"",'For Requestors'!K279)</f>
        <v/>
      </c>
      <c r="J284" s="46" t="str">
        <f>IFERROR('For Requestors'!K279/43560,"")</f>
        <v/>
      </c>
      <c r="K284" s="228" t="str">
        <f t="shared" si="17"/>
        <v/>
      </c>
      <c r="L284" s="199" t="str">
        <f>IF('For Requestors'!D279/43560=0,"",'For Requestors'!D279/43560)</f>
        <v/>
      </c>
      <c r="M284" s="199" t="str">
        <f>IF(AND('For Requestors'!E279=0,'For Requestors'!G279=0,'For Requestors'!A279=""),"",SUM('For Requestors'!E279:'For Requestors'!G279)/43560)</f>
        <v/>
      </c>
      <c r="N284" s="199" t="str">
        <f>IF(AND('For Requestors'!H279=0,'For Requestors'!I279=0),"",SUM('For Requestors'!H279:'For Requestors'!I279)/43560)</f>
        <v/>
      </c>
      <c r="O284" s="229"/>
      <c r="P284" s="230" t="str">
        <f>IF('For Requestors'!C279="","",((SUM('For Requestors'!E279:G279)/43560)*O284)*0.9)</f>
        <v/>
      </c>
      <c r="Q284" s="230" t="str">
        <f>IF('For Requestors'!C279="","",((SUM('For Requestors'!H279:I279)/43560)*O284)*0.5)</f>
        <v/>
      </c>
      <c r="R284" s="230" t="str">
        <f t="shared" si="18"/>
        <v/>
      </c>
      <c r="S284" s="230" t="str">
        <f t="shared" si="19"/>
        <v/>
      </c>
      <c r="T284" s="229"/>
      <c r="U284" s="229"/>
      <c r="V284" s="230" t="str">
        <f t="shared" si="20"/>
        <v/>
      </c>
      <c r="W284" s="178"/>
      <c r="X284" s="204"/>
      <c r="Y284" s="204"/>
      <c r="Z284" s="204"/>
      <c r="AA284" s="149"/>
      <c r="AB284" s="149"/>
    </row>
    <row r="285" spans="1:28" x14ac:dyDescent="0.25">
      <c r="A285" s="153" t="str">
        <f>IF('For Requestors'!A280 = "","",'For Requestors'!A280)</f>
        <v/>
      </c>
      <c r="B285" s="45" t="str">
        <f>IF('For Requestors'!B280="","",'For Requestors'!B280)</f>
        <v/>
      </c>
      <c r="C285" s="236" t="str">
        <f>IF('For Requestors'!C280="","",'For Requestors'!C280)</f>
        <v/>
      </c>
      <c r="D285" s="179"/>
      <c r="E285" s="148"/>
      <c r="F285" s="225" t="str">
        <f>IF('For Requestors'!L280="","",'For Requestors'!L280)</f>
        <v/>
      </c>
      <c r="G285" s="226" t="str">
        <f>IF('For Requestors'!M280="","",'For Requestors'!M280)</f>
        <v/>
      </c>
      <c r="H285" s="227" t="str">
        <f>IF('For Requestors'!N280="","",'For Requestors'!N280)</f>
        <v/>
      </c>
      <c r="I285" s="211" t="str">
        <f>IF('For Requestors'!K280=0,"",'For Requestors'!K280)</f>
        <v/>
      </c>
      <c r="J285" s="46" t="str">
        <f>IFERROR('For Requestors'!K280/43560,"")</f>
        <v/>
      </c>
      <c r="K285" s="228" t="str">
        <f t="shared" si="17"/>
        <v/>
      </c>
      <c r="L285" s="199" t="str">
        <f>IF('For Requestors'!D280/43560=0,"",'For Requestors'!D280/43560)</f>
        <v/>
      </c>
      <c r="M285" s="199" t="str">
        <f>IF(AND('For Requestors'!E280=0,'For Requestors'!G280=0,'For Requestors'!A280=""),"",SUM('For Requestors'!E280:'For Requestors'!G280)/43560)</f>
        <v/>
      </c>
      <c r="N285" s="199" t="str">
        <f>IF(AND('For Requestors'!H280=0,'For Requestors'!I280=0),"",SUM('For Requestors'!H280:'For Requestors'!I280)/43560)</f>
        <v/>
      </c>
      <c r="O285" s="229"/>
      <c r="P285" s="230" t="str">
        <f>IF('For Requestors'!C280="","",((SUM('For Requestors'!E280:G280)/43560)*O285)*0.9)</f>
        <v/>
      </c>
      <c r="Q285" s="230" t="str">
        <f>IF('For Requestors'!C280="","",((SUM('For Requestors'!H280:I280)/43560)*O285)*0.5)</f>
        <v/>
      </c>
      <c r="R285" s="230" t="str">
        <f t="shared" si="18"/>
        <v/>
      </c>
      <c r="S285" s="230" t="str">
        <f t="shared" si="19"/>
        <v/>
      </c>
      <c r="T285" s="229"/>
      <c r="U285" s="229"/>
      <c r="V285" s="230" t="str">
        <f t="shared" si="20"/>
        <v/>
      </c>
      <c r="W285" s="178"/>
      <c r="X285" s="204"/>
      <c r="Y285" s="204"/>
      <c r="Z285" s="204"/>
      <c r="AA285" s="149"/>
      <c r="AB285" s="149"/>
    </row>
    <row r="286" spans="1:28" x14ac:dyDescent="0.25">
      <c r="A286" s="153" t="str">
        <f>IF('For Requestors'!A281 = "","",'For Requestors'!A281)</f>
        <v/>
      </c>
      <c r="B286" s="45" t="str">
        <f>IF('For Requestors'!B281="","",'For Requestors'!B281)</f>
        <v/>
      </c>
      <c r="C286" s="236" t="str">
        <f>IF('For Requestors'!C281="","",'For Requestors'!C281)</f>
        <v/>
      </c>
      <c r="D286" s="179"/>
      <c r="E286" s="148"/>
      <c r="F286" s="225" t="str">
        <f>IF('For Requestors'!L281="","",'For Requestors'!L281)</f>
        <v/>
      </c>
      <c r="G286" s="226" t="str">
        <f>IF('For Requestors'!M281="","",'For Requestors'!M281)</f>
        <v/>
      </c>
      <c r="H286" s="227" t="str">
        <f>IF('For Requestors'!N281="","",'For Requestors'!N281)</f>
        <v/>
      </c>
      <c r="I286" s="211" t="str">
        <f>IF('For Requestors'!K281=0,"",'For Requestors'!K281)</f>
        <v/>
      </c>
      <c r="J286" s="46" t="str">
        <f>IFERROR('For Requestors'!K281/43560,"")</f>
        <v/>
      </c>
      <c r="K286" s="228" t="str">
        <f t="shared" si="17"/>
        <v/>
      </c>
      <c r="L286" s="199" t="str">
        <f>IF('For Requestors'!D281/43560=0,"",'For Requestors'!D281/43560)</f>
        <v/>
      </c>
      <c r="M286" s="199" t="str">
        <f>IF(AND('For Requestors'!E281=0,'For Requestors'!G281=0,'For Requestors'!A281=""),"",SUM('For Requestors'!E281:'For Requestors'!G281)/43560)</f>
        <v/>
      </c>
      <c r="N286" s="199" t="str">
        <f>IF(AND('For Requestors'!H281=0,'For Requestors'!I281=0),"",SUM('For Requestors'!H281:'For Requestors'!I281)/43560)</f>
        <v/>
      </c>
      <c r="O286" s="229"/>
      <c r="P286" s="230" t="str">
        <f>IF('For Requestors'!C281="","",((SUM('For Requestors'!E281:G281)/43560)*O286)*0.9)</f>
        <v/>
      </c>
      <c r="Q286" s="230" t="str">
        <f>IF('For Requestors'!C281="","",((SUM('For Requestors'!H281:I281)/43560)*O286)*0.5)</f>
        <v/>
      </c>
      <c r="R286" s="230" t="str">
        <f t="shared" si="18"/>
        <v/>
      </c>
      <c r="S286" s="230" t="str">
        <f t="shared" si="19"/>
        <v/>
      </c>
      <c r="T286" s="229"/>
      <c r="U286" s="229"/>
      <c r="V286" s="230" t="str">
        <f t="shared" si="20"/>
        <v/>
      </c>
      <c r="W286" s="178"/>
      <c r="X286" s="204"/>
      <c r="Y286" s="204"/>
      <c r="Z286" s="204"/>
      <c r="AA286" s="149"/>
      <c r="AB286" s="149"/>
    </row>
    <row r="287" spans="1:28" x14ac:dyDescent="0.25">
      <c r="A287" s="153" t="str">
        <f>IF('For Requestors'!A282 = "","",'For Requestors'!A282)</f>
        <v/>
      </c>
      <c r="B287" s="45" t="str">
        <f>IF('For Requestors'!B282="","",'For Requestors'!B282)</f>
        <v/>
      </c>
      <c r="C287" s="236" t="str">
        <f>IF('For Requestors'!C282="","",'For Requestors'!C282)</f>
        <v/>
      </c>
      <c r="D287" s="179"/>
      <c r="E287" s="148"/>
      <c r="F287" s="225" t="str">
        <f>IF('For Requestors'!L282="","",'For Requestors'!L282)</f>
        <v/>
      </c>
      <c r="G287" s="226" t="str">
        <f>IF('For Requestors'!M282="","",'For Requestors'!M282)</f>
        <v/>
      </c>
      <c r="H287" s="227" t="str">
        <f>IF('For Requestors'!N282="","",'For Requestors'!N282)</f>
        <v/>
      </c>
      <c r="I287" s="211" t="str">
        <f>IF('For Requestors'!K282=0,"",'For Requestors'!K282)</f>
        <v/>
      </c>
      <c r="J287" s="46" t="str">
        <f>IFERROR('For Requestors'!K282/43560,"")</f>
        <v/>
      </c>
      <c r="K287" s="228" t="str">
        <f t="shared" si="17"/>
        <v/>
      </c>
      <c r="L287" s="199" t="str">
        <f>IF('For Requestors'!D282/43560=0,"",'For Requestors'!D282/43560)</f>
        <v/>
      </c>
      <c r="M287" s="199" t="str">
        <f>IF(AND('For Requestors'!E282=0,'For Requestors'!G282=0,'For Requestors'!A282=""),"",SUM('For Requestors'!E282:'For Requestors'!G282)/43560)</f>
        <v/>
      </c>
      <c r="N287" s="199" t="str">
        <f>IF(AND('For Requestors'!H282=0,'For Requestors'!I282=0),"",SUM('For Requestors'!H282:'For Requestors'!I282)/43560)</f>
        <v/>
      </c>
      <c r="O287" s="229"/>
      <c r="P287" s="230" t="str">
        <f>IF('For Requestors'!C282="","",((SUM('For Requestors'!E282:G282)/43560)*O287)*0.9)</f>
        <v/>
      </c>
      <c r="Q287" s="230" t="str">
        <f>IF('For Requestors'!C282="","",((SUM('For Requestors'!H282:I282)/43560)*O287)*0.5)</f>
        <v/>
      </c>
      <c r="R287" s="230" t="str">
        <f t="shared" si="18"/>
        <v/>
      </c>
      <c r="S287" s="230" t="str">
        <f t="shared" si="19"/>
        <v/>
      </c>
      <c r="T287" s="229"/>
      <c r="U287" s="229"/>
      <c r="V287" s="230" t="str">
        <f t="shared" si="20"/>
        <v/>
      </c>
      <c r="W287" s="178"/>
      <c r="X287" s="204"/>
      <c r="Y287" s="204"/>
      <c r="Z287" s="204"/>
      <c r="AA287" s="149"/>
      <c r="AB287" s="149"/>
    </row>
    <row r="288" spans="1:28" x14ac:dyDescent="0.25">
      <c r="A288" s="153" t="str">
        <f>IF('For Requestors'!A283 = "","",'For Requestors'!A283)</f>
        <v/>
      </c>
      <c r="B288" s="45" t="str">
        <f>IF('For Requestors'!B283="","",'For Requestors'!B283)</f>
        <v/>
      </c>
      <c r="C288" s="236" t="str">
        <f>IF('For Requestors'!C283="","",'For Requestors'!C283)</f>
        <v/>
      </c>
      <c r="D288" s="179"/>
      <c r="E288" s="148"/>
      <c r="F288" s="225" t="str">
        <f>IF('For Requestors'!L283="","",'For Requestors'!L283)</f>
        <v/>
      </c>
      <c r="G288" s="226" t="str">
        <f>IF('For Requestors'!M283="","",'For Requestors'!M283)</f>
        <v/>
      </c>
      <c r="H288" s="227" t="str">
        <f>IF('For Requestors'!N283="","",'For Requestors'!N283)</f>
        <v/>
      </c>
      <c r="I288" s="211" t="str">
        <f>IF('For Requestors'!K283=0,"",'For Requestors'!K283)</f>
        <v/>
      </c>
      <c r="J288" s="46" t="str">
        <f>IFERROR('For Requestors'!K283/43560,"")</f>
        <v/>
      </c>
      <c r="K288" s="228" t="str">
        <f t="shared" si="17"/>
        <v/>
      </c>
      <c r="L288" s="199" t="str">
        <f>IF('For Requestors'!D283/43560=0,"",'For Requestors'!D283/43560)</f>
        <v/>
      </c>
      <c r="M288" s="199" t="str">
        <f>IF(AND('For Requestors'!E283=0,'For Requestors'!G283=0,'For Requestors'!A283=""),"",SUM('For Requestors'!E283:'For Requestors'!G283)/43560)</f>
        <v/>
      </c>
      <c r="N288" s="199" t="str">
        <f>IF(AND('For Requestors'!H283=0,'For Requestors'!I283=0),"",SUM('For Requestors'!H283:'For Requestors'!I283)/43560)</f>
        <v/>
      </c>
      <c r="O288" s="229"/>
      <c r="P288" s="230" t="str">
        <f>IF('For Requestors'!C283="","",((SUM('For Requestors'!E283:G283)/43560)*O288)*0.9)</f>
        <v/>
      </c>
      <c r="Q288" s="230" t="str">
        <f>IF('For Requestors'!C283="","",((SUM('For Requestors'!H283:I283)/43560)*O288)*0.5)</f>
        <v/>
      </c>
      <c r="R288" s="230" t="str">
        <f t="shared" si="18"/>
        <v/>
      </c>
      <c r="S288" s="230" t="str">
        <f t="shared" si="19"/>
        <v/>
      </c>
      <c r="T288" s="229"/>
      <c r="U288" s="229"/>
      <c r="V288" s="230" t="str">
        <f t="shared" si="20"/>
        <v/>
      </c>
      <c r="W288" s="178"/>
      <c r="X288" s="204"/>
      <c r="Y288" s="204"/>
      <c r="Z288" s="204"/>
      <c r="AA288" s="149"/>
      <c r="AB288" s="149"/>
    </row>
    <row r="289" spans="1:28" x14ac:dyDescent="0.25">
      <c r="A289" s="153" t="str">
        <f>IF('For Requestors'!A284 = "","",'For Requestors'!A284)</f>
        <v/>
      </c>
      <c r="B289" s="45" t="str">
        <f>IF('For Requestors'!B284="","",'For Requestors'!B284)</f>
        <v/>
      </c>
      <c r="C289" s="236" t="str">
        <f>IF('For Requestors'!C284="","",'For Requestors'!C284)</f>
        <v/>
      </c>
      <c r="D289" s="179"/>
      <c r="E289" s="148"/>
      <c r="F289" s="225" t="str">
        <f>IF('For Requestors'!L284="","",'For Requestors'!L284)</f>
        <v/>
      </c>
      <c r="G289" s="226" t="str">
        <f>IF('For Requestors'!M284="","",'For Requestors'!M284)</f>
        <v/>
      </c>
      <c r="H289" s="227" t="str">
        <f>IF('For Requestors'!N284="","",'For Requestors'!N284)</f>
        <v/>
      </c>
      <c r="I289" s="211" t="str">
        <f>IF('For Requestors'!K284=0,"",'For Requestors'!K284)</f>
        <v/>
      </c>
      <c r="J289" s="46" t="str">
        <f>IFERROR('For Requestors'!K284/43560,"")</f>
        <v/>
      </c>
      <c r="K289" s="228" t="str">
        <f t="shared" si="17"/>
        <v/>
      </c>
      <c r="L289" s="199" t="str">
        <f>IF('For Requestors'!D284/43560=0,"",'For Requestors'!D284/43560)</f>
        <v/>
      </c>
      <c r="M289" s="199" t="str">
        <f>IF(AND('For Requestors'!E284=0,'For Requestors'!G284=0,'For Requestors'!A284=""),"",SUM('For Requestors'!E284:'For Requestors'!G284)/43560)</f>
        <v/>
      </c>
      <c r="N289" s="199" t="str">
        <f>IF(AND('For Requestors'!H284=0,'For Requestors'!I284=0),"",SUM('For Requestors'!H284:'For Requestors'!I284)/43560)</f>
        <v/>
      </c>
      <c r="O289" s="229"/>
      <c r="P289" s="230" t="str">
        <f>IF('For Requestors'!C284="","",((SUM('For Requestors'!E284:G284)/43560)*O289)*0.9)</f>
        <v/>
      </c>
      <c r="Q289" s="230" t="str">
        <f>IF('For Requestors'!C284="","",((SUM('For Requestors'!H284:I284)/43560)*O289)*0.5)</f>
        <v/>
      </c>
      <c r="R289" s="230" t="str">
        <f t="shared" si="18"/>
        <v/>
      </c>
      <c r="S289" s="230" t="str">
        <f t="shared" si="19"/>
        <v/>
      </c>
      <c r="T289" s="229"/>
      <c r="U289" s="229"/>
      <c r="V289" s="230" t="str">
        <f t="shared" si="20"/>
        <v/>
      </c>
      <c r="W289" s="178"/>
      <c r="X289" s="204"/>
      <c r="Y289" s="204"/>
      <c r="Z289" s="204"/>
      <c r="AA289" s="149"/>
      <c r="AB289" s="149"/>
    </row>
    <row r="290" spans="1:28" x14ac:dyDescent="0.25">
      <c r="A290" s="153" t="str">
        <f>IF('For Requestors'!A285 = "","",'For Requestors'!A285)</f>
        <v/>
      </c>
      <c r="B290" s="45" t="str">
        <f>IF('For Requestors'!B285="","",'For Requestors'!B285)</f>
        <v/>
      </c>
      <c r="C290" s="236" t="str">
        <f>IF('For Requestors'!C285="","",'For Requestors'!C285)</f>
        <v/>
      </c>
      <c r="D290" s="179"/>
      <c r="E290" s="148"/>
      <c r="F290" s="225" t="str">
        <f>IF('For Requestors'!L285="","",'For Requestors'!L285)</f>
        <v/>
      </c>
      <c r="G290" s="226" t="str">
        <f>IF('For Requestors'!M285="","",'For Requestors'!M285)</f>
        <v/>
      </c>
      <c r="H290" s="227" t="str">
        <f>IF('For Requestors'!N285="","",'For Requestors'!N285)</f>
        <v/>
      </c>
      <c r="I290" s="211" t="str">
        <f>IF('For Requestors'!K285=0,"",'For Requestors'!K285)</f>
        <v/>
      </c>
      <c r="J290" s="46" t="str">
        <f>IFERROR('For Requestors'!K285/43560,"")</f>
        <v/>
      </c>
      <c r="K290" s="228" t="str">
        <f t="shared" si="17"/>
        <v/>
      </c>
      <c r="L290" s="199" t="str">
        <f>IF('For Requestors'!D285/43560=0,"",'For Requestors'!D285/43560)</f>
        <v/>
      </c>
      <c r="M290" s="199" t="str">
        <f>IF(AND('For Requestors'!E285=0,'For Requestors'!G285=0,'For Requestors'!A285=""),"",SUM('For Requestors'!E285:'For Requestors'!G285)/43560)</f>
        <v/>
      </c>
      <c r="N290" s="199" t="str">
        <f>IF(AND('For Requestors'!H285=0,'For Requestors'!I285=0),"",SUM('For Requestors'!H285:'For Requestors'!I285)/43560)</f>
        <v/>
      </c>
      <c r="O290" s="229"/>
      <c r="P290" s="230" t="str">
        <f>IF('For Requestors'!C285="","",((SUM('For Requestors'!E285:G285)/43560)*O290)*0.9)</f>
        <v/>
      </c>
      <c r="Q290" s="230" t="str">
        <f>IF('For Requestors'!C285="","",((SUM('For Requestors'!H285:I285)/43560)*O290)*0.5)</f>
        <v/>
      </c>
      <c r="R290" s="230" t="str">
        <f t="shared" si="18"/>
        <v/>
      </c>
      <c r="S290" s="230" t="str">
        <f t="shared" si="19"/>
        <v/>
      </c>
      <c r="T290" s="229"/>
      <c r="U290" s="229"/>
      <c r="V290" s="230" t="str">
        <f t="shared" si="20"/>
        <v/>
      </c>
      <c r="W290" s="178"/>
      <c r="X290" s="204"/>
      <c r="Y290" s="204"/>
      <c r="Z290" s="204"/>
      <c r="AA290" s="149"/>
      <c r="AB290" s="149"/>
    </row>
    <row r="291" spans="1:28" x14ac:dyDescent="0.25">
      <c r="A291" s="153" t="str">
        <f>IF('For Requestors'!A286 = "","",'For Requestors'!A286)</f>
        <v/>
      </c>
      <c r="B291" s="45" t="str">
        <f>IF('For Requestors'!B286="","",'For Requestors'!B286)</f>
        <v/>
      </c>
      <c r="C291" s="236" t="str">
        <f>IF('For Requestors'!C286="","",'For Requestors'!C286)</f>
        <v/>
      </c>
      <c r="D291" s="179"/>
      <c r="E291" s="148"/>
      <c r="F291" s="225" t="str">
        <f>IF('For Requestors'!L286="","",'For Requestors'!L286)</f>
        <v/>
      </c>
      <c r="G291" s="226" t="str">
        <f>IF('For Requestors'!M286="","",'For Requestors'!M286)</f>
        <v/>
      </c>
      <c r="H291" s="227" t="str">
        <f>IF('For Requestors'!N286="","",'For Requestors'!N286)</f>
        <v/>
      </c>
      <c r="I291" s="211" t="str">
        <f>IF('For Requestors'!K286=0,"",'For Requestors'!K286)</f>
        <v/>
      </c>
      <c r="J291" s="46" t="str">
        <f>IFERROR('For Requestors'!K286/43560,"")</f>
        <v/>
      </c>
      <c r="K291" s="228" t="str">
        <f t="shared" si="17"/>
        <v/>
      </c>
      <c r="L291" s="199" t="str">
        <f>IF('For Requestors'!D286/43560=0,"",'For Requestors'!D286/43560)</f>
        <v/>
      </c>
      <c r="M291" s="199" t="str">
        <f>IF(AND('For Requestors'!E286=0,'For Requestors'!G286=0,'For Requestors'!A286=""),"",SUM('For Requestors'!E286:'For Requestors'!G286)/43560)</f>
        <v/>
      </c>
      <c r="N291" s="199" t="str">
        <f>IF(AND('For Requestors'!H286=0,'For Requestors'!I286=0),"",SUM('For Requestors'!H286:'For Requestors'!I286)/43560)</f>
        <v/>
      </c>
      <c r="O291" s="229"/>
      <c r="P291" s="230" t="str">
        <f>IF('For Requestors'!C286="","",((SUM('For Requestors'!E286:G286)/43560)*O291)*0.9)</f>
        <v/>
      </c>
      <c r="Q291" s="230" t="str">
        <f>IF('For Requestors'!C286="","",((SUM('For Requestors'!H286:I286)/43560)*O291)*0.5)</f>
        <v/>
      </c>
      <c r="R291" s="230" t="str">
        <f t="shared" si="18"/>
        <v/>
      </c>
      <c r="S291" s="230" t="str">
        <f t="shared" si="19"/>
        <v/>
      </c>
      <c r="T291" s="229"/>
      <c r="U291" s="229"/>
      <c r="V291" s="230" t="str">
        <f t="shared" si="20"/>
        <v/>
      </c>
      <c r="W291" s="178"/>
      <c r="X291" s="204"/>
      <c r="Y291" s="204"/>
      <c r="Z291" s="204"/>
      <c r="AA291" s="149"/>
      <c r="AB291" s="149"/>
    </row>
    <row r="292" spans="1:28" x14ac:dyDescent="0.25">
      <c r="A292" s="153" t="str">
        <f>IF('For Requestors'!A287 = "","",'For Requestors'!A287)</f>
        <v/>
      </c>
      <c r="B292" s="45" t="str">
        <f>IF('For Requestors'!B287="","",'For Requestors'!B287)</f>
        <v/>
      </c>
      <c r="C292" s="236" t="str">
        <f>IF('For Requestors'!C287="","",'For Requestors'!C287)</f>
        <v/>
      </c>
      <c r="D292" s="179"/>
      <c r="E292" s="148"/>
      <c r="F292" s="225" t="str">
        <f>IF('For Requestors'!L287="","",'For Requestors'!L287)</f>
        <v/>
      </c>
      <c r="G292" s="226" t="str">
        <f>IF('For Requestors'!M287="","",'For Requestors'!M287)</f>
        <v/>
      </c>
      <c r="H292" s="227" t="str">
        <f>IF('For Requestors'!N287="","",'For Requestors'!N287)</f>
        <v/>
      </c>
      <c r="I292" s="211" t="str">
        <f>IF('For Requestors'!K287=0,"",'For Requestors'!K287)</f>
        <v/>
      </c>
      <c r="J292" s="46" t="str">
        <f>IFERROR('For Requestors'!K287/43560,"")</f>
        <v/>
      </c>
      <c r="K292" s="228" t="str">
        <f t="shared" si="17"/>
        <v/>
      </c>
      <c r="L292" s="199" t="str">
        <f>IF('For Requestors'!D287/43560=0,"",'For Requestors'!D287/43560)</f>
        <v/>
      </c>
      <c r="M292" s="199" t="str">
        <f>IF(AND('For Requestors'!E287=0,'For Requestors'!G287=0,'For Requestors'!A287=""),"",SUM('For Requestors'!E287:'For Requestors'!G287)/43560)</f>
        <v/>
      </c>
      <c r="N292" s="199" t="str">
        <f>IF(AND('For Requestors'!H287=0,'For Requestors'!I287=0),"",SUM('For Requestors'!H287:'For Requestors'!I287)/43560)</f>
        <v/>
      </c>
      <c r="O292" s="229"/>
      <c r="P292" s="230" t="str">
        <f>IF('For Requestors'!C287="","",((SUM('For Requestors'!E287:G287)/43560)*O292)*0.9)</f>
        <v/>
      </c>
      <c r="Q292" s="230" t="str">
        <f>IF('For Requestors'!C287="","",((SUM('For Requestors'!H287:I287)/43560)*O292)*0.5)</f>
        <v/>
      </c>
      <c r="R292" s="230" t="str">
        <f t="shared" si="18"/>
        <v/>
      </c>
      <c r="S292" s="230" t="str">
        <f t="shared" si="19"/>
        <v/>
      </c>
      <c r="T292" s="229"/>
      <c r="U292" s="229"/>
      <c r="V292" s="230" t="str">
        <f t="shared" si="20"/>
        <v/>
      </c>
      <c r="W292" s="178"/>
      <c r="X292" s="204"/>
      <c r="Y292" s="204"/>
      <c r="Z292" s="204"/>
      <c r="AA292" s="149"/>
      <c r="AB292" s="149"/>
    </row>
    <row r="293" spans="1:28" x14ac:dyDescent="0.25">
      <c r="A293" s="153" t="str">
        <f>IF('For Requestors'!A288 = "","",'For Requestors'!A288)</f>
        <v/>
      </c>
      <c r="B293" s="45" t="str">
        <f>IF('For Requestors'!B288="","",'For Requestors'!B288)</f>
        <v/>
      </c>
      <c r="C293" s="236" t="str">
        <f>IF('For Requestors'!C288="","",'For Requestors'!C288)</f>
        <v/>
      </c>
      <c r="D293" s="179"/>
      <c r="E293" s="148"/>
      <c r="F293" s="225" t="str">
        <f>IF('For Requestors'!L288="","",'For Requestors'!L288)</f>
        <v/>
      </c>
      <c r="G293" s="226" t="str">
        <f>IF('For Requestors'!M288="","",'For Requestors'!M288)</f>
        <v/>
      </c>
      <c r="H293" s="227" t="str">
        <f>IF('For Requestors'!N288="","",'For Requestors'!N288)</f>
        <v/>
      </c>
      <c r="I293" s="211" t="str">
        <f>IF('For Requestors'!K288=0,"",'For Requestors'!K288)</f>
        <v/>
      </c>
      <c r="J293" s="46" t="str">
        <f>IFERROR('For Requestors'!K288/43560,"")</f>
        <v/>
      </c>
      <c r="K293" s="228" t="str">
        <f t="shared" si="17"/>
        <v/>
      </c>
      <c r="L293" s="199" t="str">
        <f>IF('For Requestors'!D288/43560=0,"",'For Requestors'!D288/43560)</f>
        <v/>
      </c>
      <c r="M293" s="199" t="str">
        <f>IF(AND('For Requestors'!E288=0,'For Requestors'!G288=0,'For Requestors'!A288=""),"",SUM('For Requestors'!E288:'For Requestors'!G288)/43560)</f>
        <v/>
      </c>
      <c r="N293" s="199" t="str">
        <f>IF(AND('For Requestors'!H288=0,'For Requestors'!I288=0),"",SUM('For Requestors'!H288:'For Requestors'!I288)/43560)</f>
        <v/>
      </c>
      <c r="O293" s="229"/>
      <c r="P293" s="230" t="str">
        <f>IF('For Requestors'!C288="","",((SUM('For Requestors'!E288:G288)/43560)*O293)*0.9)</f>
        <v/>
      </c>
      <c r="Q293" s="230" t="str">
        <f>IF('For Requestors'!C288="","",((SUM('For Requestors'!H288:I288)/43560)*O293)*0.5)</f>
        <v/>
      </c>
      <c r="R293" s="230" t="str">
        <f t="shared" si="18"/>
        <v/>
      </c>
      <c r="S293" s="230" t="str">
        <f t="shared" si="19"/>
        <v/>
      </c>
      <c r="T293" s="229"/>
      <c r="U293" s="229"/>
      <c r="V293" s="230" t="str">
        <f t="shared" si="20"/>
        <v/>
      </c>
      <c r="W293" s="178"/>
      <c r="X293" s="204"/>
      <c r="Y293" s="204"/>
      <c r="Z293" s="204"/>
      <c r="AA293" s="149"/>
      <c r="AB293" s="149"/>
    </row>
    <row r="294" spans="1:28" x14ac:dyDescent="0.25">
      <c r="A294" s="153" t="str">
        <f>IF('For Requestors'!A289 = "","",'For Requestors'!A289)</f>
        <v/>
      </c>
      <c r="B294" s="45" t="str">
        <f>IF('For Requestors'!B289="","",'For Requestors'!B289)</f>
        <v/>
      </c>
      <c r="C294" s="236" t="str">
        <f>IF('For Requestors'!C289="","",'For Requestors'!C289)</f>
        <v/>
      </c>
      <c r="D294" s="179"/>
      <c r="E294" s="148"/>
      <c r="F294" s="225" t="str">
        <f>IF('For Requestors'!L289="","",'For Requestors'!L289)</f>
        <v/>
      </c>
      <c r="G294" s="226" t="str">
        <f>IF('For Requestors'!M289="","",'For Requestors'!M289)</f>
        <v/>
      </c>
      <c r="H294" s="227" t="str">
        <f>IF('For Requestors'!N289="","",'For Requestors'!N289)</f>
        <v/>
      </c>
      <c r="I294" s="211" t="str">
        <f>IF('For Requestors'!K289=0,"",'For Requestors'!K289)</f>
        <v/>
      </c>
      <c r="J294" s="46" t="str">
        <f>IFERROR('For Requestors'!K289/43560,"")</f>
        <v/>
      </c>
      <c r="K294" s="228" t="str">
        <f t="shared" si="17"/>
        <v/>
      </c>
      <c r="L294" s="199" t="str">
        <f>IF('For Requestors'!D289/43560=0,"",'For Requestors'!D289/43560)</f>
        <v/>
      </c>
      <c r="M294" s="199" t="str">
        <f>IF(AND('For Requestors'!E289=0,'For Requestors'!G289=0,'For Requestors'!A289=""),"",SUM('For Requestors'!E289:'For Requestors'!G289)/43560)</f>
        <v/>
      </c>
      <c r="N294" s="199" t="str">
        <f>IF(AND('For Requestors'!H289=0,'For Requestors'!I289=0),"",SUM('For Requestors'!H289:'For Requestors'!I289)/43560)</f>
        <v/>
      </c>
      <c r="O294" s="229"/>
      <c r="P294" s="230" t="str">
        <f>IF('For Requestors'!C289="","",((SUM('For Requestors'!E289:G289)/43560)*O294)*0.9)</f>
        <v/>
      </c>
      <c r="Q294" s="230" t="str">
        <f>IF('For Requestors'!C289="","",((SUM('For Requestors'!H289:I289)/43560)*O294)*0.5)</f>
        <v/>
      </c>
      <c r="R294" s="230" t="str">
        <f t="shared" si="18"/>
        <v/>
      </c>
      <c r="S294" s="230" t="str">
        <f t="shared" si="19"/>
        <v/>
      </c>
      <c r="T294" s="229"/>
      <c r="U294" s="229"/>
      <c r="V294" s="230" t="str">
        <f t="shared" si="20"/>
        <v/>
      </c>
      <c r="W294" s="178"/>
      <c r="X294" s="204"/>
      <c r="Y294" s="204"/>
      <c r="Z294" s="204"/>
      <c r="AA294" s="149"/>
      <c r="AB294" s="149"/>
    </row>
    <row r="295" spans="1:28" x14ac:dyDescent="0.25">
      <c r="A295" s="153" t="str">
        <f>IF('For Requestors'!A290 = "","",'For Requestors'!A290)</f>
        <v/>
      </c>
      <c r="B295" s="45" t="str">
        <f>IF('For Requestors'!B290="","",'For Requestors'!B290)</f>
        <v/>
      </c>
      <c r="C295" s="236" t="str">
        <f>IF('For Requestors'!C290="","",'For Requestors'!C290)</f>
        <v/>
      </c>
      <c r="D295" s="179"/>
      <c r="E295" s="148"/>
      <c r="F295" s="225" t="str">
        <f>IF('For Requestors'!L290="","",'For Requestors'!L290)</f>
        <v/>
      </c>
      <c r="G295" s="226" t="str">
        <f>IF('For Requestors'!M290="","",'For Requestors'!M290)</f>
        <v/>
      </c>
      <c r="H295" s="227" t="str">
        <f>IF('For Requestors'!N290="","",'For Requestors'!N290)</f>
        <v/>
      </c>
      <c r="I295" s="211" t="str">
        <f>IF('For Requestors'!K290=0,"",'For Requestors'!K290)</f>
        <v/>
      </c>
      <c r="J295" s="46" t="str">
        <f>IFERROR('For Requestors'!K290/43560,"")</f>
        <v/>
      </c>
      <c r="K295" s="228" t="str">
        <f t="shared" si="17"/>
        <v/>
      </c>
      <c r="L295" s="199" t="str">
        <f>IF('For Requestors'!D290/43560=0,"",'For Requestors'!D290/43560)</f>
        <v/>
      </c>
      <c r="M295" s="199" t="str">
        <f>IF(AND('For Requestors'!E290=0,'For Requestors'!G290=0,'For Requestors'!A290=""),"",SUM('For Requestors'!E290:'For Requestors'!G290)/43560)</f>
        <v/>
      </c>
      <c r="N295" s="199" t="str">
        <f>IF(AND('For Requestors'!H290=0,'For Requestors'!I290=0),"",SUM('For Requestors'!H290:'For Requestors'!I290)/43560)</f>
        <v/>
      </c>
      <c r="O295" s="229"/>
      <c r="P295" s="230" t="str">
        <f>IF('For Requestors'!C290="","",((SUM('For Requestors'!E290:G290)/43560)*O295)*0.9)</f>
        <v/>
      </c>
      <c r="Q295" s="230" t="str">
        <f>IF('For Requestors'!C290="","",((SUM('For Requestors'!H290:I290)/43560)*O295)*0.5)</f>
        <v/>
      </c>
      <c r="R295" s="230" t="str">
        <f t="shared" si="18"/>
        <v/>
      </c>
      <c r="S295" s="230" t="str">
        <f t="shared" si="19"/>
        <v/>
      </c>
      <c r="T295" s="229"/>
      <c r="U295" s="229"/>
      <c r="V295" s="230" t="str">
        <f t="shared" si="20"/>
        <v/>
      </c>
      <c r="W295" s="178"/>
      <c r="X295" s="204"/>
      <c r="Y295" s="204"/>
      <c r="Z295" s="204"/>
      <c r="AA295" s="149"/>
      <c r="AB295" s="149"/>
    </row>
    <row r="296" spans="1:28" x14ac:dyDescent="0.25">
      <c r="A296" s="153" t="str">
        <f>IF('For Requestors'!A291 = "","",'For Requestors'!A291)</f>
        <v/>
      </c>
      <c r="B296" s="45" t="str">
        <f>IF('For Requestors'!B291="","",'For Requestors'!B291)</f>
        <v/>
      </c>
      <c r="C296" s="236" t="str">
        <f>IF('For Requestors'!C291="","",'For Requestors'!C291)</f>
        <v/>
      </c>
      <c r="D296" s="179"/>
      <c r="E296" s="148"/>
      <c r="F296" s="225" t="str">
        <f>IF('For Requestors'!L291="","",'For Requestors'!L291)</f>
        <v/>
      </c>
      <c r="G296" s="226" t="str">
        <f>IF('For Requestors'!M291="","",'For Requestors'!M291)</f>
        <v/>
      </c>
      <c r="H296" s="227" t="str">
        <f>IF('For Requestors'!N291="","",'For Requestors'!N291)</f>
        <v/>
      </c>
      <c r="I296" s="211" t="str">
        <f>IF('For Requestors'!K291=0,"",'For Requestors'!K291)</f>
        <v/>
      </c>
      <c r="J296" s="46" t="str">
        <f>IFERROR('For Requestors'!K291/43560,"")</f>
        <v/>
      </c>
      <c r="K296" s="228" t="str">
        <f t="shared" si="17"/>
        <v/>
      </c>
      <c r="L296" s="199" t="str">
        <f>IF('For Requestors'!D291/43560=0,"",'For Requestors'!D291/43560)</f>
        <v/>
      </c>
      <c r="M296" s="199" t="str">
        <f>IF(AND('For Requestors'!E291=0,'For Requestors'!G291=0,'For Requestors'!A291=""),"",SUM('For Requestors'!E291:'For Requestors'!G291)/43560)</f>
        <v/>
      </c>
      <c r="N296" s="199" t="str">
        <f>IF(AND('For Requestors'!H291=0,'For Requestors'!I291=0),"",SUM('For Requestors'!H291:'For Requestors'!I291)/43560)</f>
        <v/>
      </c>
      <c r="O296" s="229"/>
      <c r="P296" s="230" t="str">
        <f>IF('For Requestors'!C291="","",((SUM('For Requestors'!E291:G291)/43560)*O296)*0.9)</f>
        <v/>
      </c>
      <c r="Q296" s="230" t="str">
        <f>IF('For Requestors'!C291="","",((SUM('For Requestors'!H291:I291)/43560)*O296)*0.5)</f>
        <v/>
      </c>
      <c r="R296" s="230" t="str">
        <f t="shared" si="18"/>
        <v/>
      </c>
      <c r="S296" s="230" t="str">
        <f t="shared" si="19"/>
        <v/>
      </c>
      <c r="T296" s="229"/>
      <c r="U296" s="229"/>
      <c r="V296" s="230" t="str">
        <f t="shared" si="20"/>
        <v/>
      </c>
      <c r="W296" s="178"/>
      <c r="X296" s="204"/>
      <c r="Y296" s="204"/>
      <c r="Z296" s="204"/>
      <c r="AA296" s="149"/>
      <c r="AB296" s="149"/>
    </row>
    <row r="297" spans="1:28" x14ac:dyDescent="0.25">
      <c r="A297" s="153" t="str">
        <f>IF('For Requestors'!A292 = "","",'For Requestors'!A292)</f>
        <v/>
      </c>
      <c r="B297" s="45" t="str">
        <f>IF('For Requestors'!B292="","",'For Requestors'!B292)</f>
        <v/>
      </c>
      <c r="C297" s="236" t="str">
        <f>IF('For Requestors'!C292="","",'For Requestors'!C292)</f>
        <v/>
      </c>
      <c r="D297" s="179"/>
      <c r="E297" s="148"/>
      <c r="F297" s="225" t="str">
        <f>IF('For Requestors'!L292="","",'For Requestors'!L292)</f>
        <v/>
      </c>
      <c r="G297" s="226" t="str">
        <f>IF('For Requestors'!M292="","",'For Requestors'!M292)</f>
        <v/>
      </c>
      <c r="H297" s="227" t="str">
        <f>IF('For Requestors'!N292="","",'For Requestors'!N292)</f>
        <v/>
      </c>
      <c r="I297" s="211" t="str">
        <f>IF('For Requestors'!K292=0,"",'For Requestors'!K292)</f>
        <v/>
      </c>
      <c r="J297" s="46" t="str">
        <f>IFERROR('For Requestors'!K292/43560,"")</f>
        <v/>
      </c>
      <c r="K297" s="228" t="str">
        <f t="shared" si="17"/>
        <v/>
      </c>
      <c r="L297" s="199" t="str">
        <f>IF('For Requestors'!D292/43560=0,"",'For Requestors'!D292/43560)</f>
        <v/>
      </c>
      <c r="M297" s="199" t="str">
        <f>IF(AND('For Requestors'!E292=0,'For Requestors'!G292=0,'For Requestors'!A292=""),"",SUM('For Requestors'!E292:'For Requestors'!G292)/43560)</f>
        <v/>
      </c>
      <c r="N297" s="199" t="str">
        <f>IF(AND('For Requestors'!H292=0,'For Requestors'!I292=0),"",SUM('For Requestors'!H292:'For Requestors'!I292)/43560)</f>
        <v/>
      </c>
      <c r="O297" s="229"/>
      <c r="P297" s="230" t="str">
        <f>IF('For Requestors'!C292="","",((SUM('For Requestors'!E292:G292)/43560)*O297)*0.9)</f>
        <v/>
      </c>
      <c r="Q297" s="230" t="str">
        <f>IF('For Requestors'!C292="","",((SUM('For Requestors'!H292:I292)/43560)*O297)*0.5)</f>
        <v/>
      </c>
      <c r="R297" s="230" t="str">
        <f t="shared" si="18"/>
        <v/>
      </c>
      <c r="S297" s="230" t="str">
        <f t="shared" si="19"/>
        <v/>
      </c>
      <c r="T297" s="229"/>
      <c r="U297" s="229"/>
      <c r="V297" s="230" t="str">
        <f t="shared" si="20"/>
        <v/>
      </c>
      <c r="W297" s="178"/>
      <c r="X297" s="204"/>
      <c r="Y297" s="204"/>
      <c r="Z297" s="204"/>
      <c r="AA297" s="149"/>
      <c r="AB297" s="149"/>
    </row>
    <row r="298" spans="1:28" x14ac:dyDescent="0.25">
      <c r="A298" s="153" t="str">
        <f>IF('For Requestors'!A293 = "","",'For Requestors'!A293)</f>
        <v/>
      </c>
      <c r="B298" s="45" t="str">
        <f>IF('For Requestors'!B293="","",'For Requestors'!B293)</f>
        <v/>
      </c>
      <c r="C298" s="236" t="str">
        <f>IF('For Requestors'!C293="","",'For Requestors'!C293)</f>
        <v/>
      </c>
      <c r="D298" s="179"/>
      <c r="E298" s="148"/>
      <c r="F298" s="225" t="str">
        <f>IF('For Requestors'!L293="","",'For Requestors'!L293)</f>
        <v/>
      </c>
      <c r="G298" s="226" t="str">
        <f>IF('For Requestors'!M293="","",'For Requestors'!M293)</f>
        <v/>
      </c>
      <c r="H298" s="227" t="str">
        <f>IF('For Requestors'!N293="","",'For Requestors'!N293)</f>
        <v/>
      </c>
      <c r="I298" s="211" t="str">
        <f>IF('For Requestors'!K293=0,"",'For Requestors'!K293)</f>
        <v/>
      </c>
      <c r="J298" s="46" t="str">
        <f>IFERROR('For Requestors'!K293/43560,"")</f>
        <v/>
      </c>
      <c r="K298" s="228" t="str">
        <f t="shared" si="17"/>
        <v/>
      </c>
      <c r="L298" s="199" t="str">
        <f>IF('For Requestors'!D293/43560=0,"",'For Requestors'!D293/43560)</f>
        <v/>
      </c>
      <c r="M298" s="199" t="str">
        <f>IF(AND('For Requestors'!E293=0,'For Requestors'!G293=0,'For Requestors'!A293=""),"",SUM('For Requestors'!E293:'For Requestors'!G293)/43560)</f>
        <v/>
      </c>
      <c r="N298" s="199" t="str">
        <f>IF(AND('For Requestors'!H293=0,'For Requestors'!I293=0),"",SUM('For Requestors'!H293:'For Requestors'!I293)/43560)</f>
        <v/>
      </c>
      <c r="O298" s="229"/>
      <c r="P298" s="230" t="str">
        <f>IF('For Requestors'!C293="","",((SUM('For Requestors'!E293:G293)/43560)*O298)*0.9)</f>
        <v/>
      </c>
      <c r="Q298" s="230" t="str">
        <f>IF('For Requestors'!C293="","",((SUM('For Requestors'!H293:I293)/43560)*O298)*0.5)</f>
        <v/>
      </c>
      <c r="R298" s="230" t="str">
        <f t="shared" si="18"/>
        <v/>
      </c>
      <c r="S298" s="230" t="str">
        <f t="shared" si="19"/>
        <v/>
      </c>
      <c r="T298" s="229"/>
      <c r="U298" s="229"/>
      <c r="V298" s="230" t="str">
        <f t="shared" si="20"/>
        <v/>
      </c>
      <c r="W298" s="178"/>
      <c r="X298" s="204"/>
      <c r="Y298" s="204"/>
      <c r="Z298" s="204"/>
      <c r="AA298" s="149"/>
      <c r="AB298" s="149"/>
    </row>
    <row r="299" spans="1:28" x14ac:dyDescent="0.25">
      <c r="A299" s="153" t="str">
        <f>IF('For Requestors'!A294 = "","",'For Requestors'!A294)</f>
        <v/>
      </c>
      <c r="B299" s="45" t="str">
        <f>IF('For Requestors'!B294="","",'For Requestors'!B294)</f>
        <v/>
      </c>
      <c r="C299" s="236" t="str">
        <f>IF('For Requestors'!C294="","",'For Requestors'!C294)</f>
        <v/>
      </c>
      <c r="D299" s="179"/>
      <c r="E299" s="148"/>
      <c r="F299" s="225" t="str">
        <f>IF('For Requestors'!L294="","",'For Requestors'!L294)</f>
        <v/>
      </c>
      <c r="G299" s="226" t="str">
        <f>IF('For Requestors'!M294="","",'For Requestors'!M294)</f>
        <v/>
      </c>
      <c r="H299" s="227" t="str">
        <f>IF('For Requestors'!N294="","",'For Requestors'!N294)</f>
        <v/>
      </c>
      <c r="I299" s="211" t="str">
        <f>IF('For Requestors'!K294=0,"",'For Requestors'!K294)</f>
        <v/>
      </c>
      <c r="J299" s="46" t="str">
        <f>IFERROR('For Requestors'!K294/43560,"")</f>
        <v/>
      </c>
      <c r="K299" s="228" t="str">
        <f t="shared" si="17"/>
        <v/>
      </c>
      <c r="L299" s="199" t="str">
        <f>IF('For Requestors'!D294/43560=0,"",'For Requestors'!D294/43560)</f>
        <v/>
      </c>
      <c r="M299" s="199" t="str">
        <f>IF(AND('For Requestors'!E294=0,'For Requestors'!G294=0,'For Requestors'!A294=""),"",SUM('For Requestors'!E294:'For Requestors'!G294)/43560)</f>
        <v/>
      </c>
      <c r="N299" s="199" t="str">
        <f>IF(AND('For Requestors'!H294=0,'For Requestors'!I294=0),"",SUM('For Requestors'!H294:'For Requestors'!I294)/43560)</f>
        <v/>
      </c>
      <c r="O299" s="229"/>
      <c r="P299" s="230" t="str">
        <f>IF('For Requestors'!C294="","",((SUM('For Requestors'!E294:G294)/43560)*O299)*0.9)</f>
        <v/>
      </c>
      <c r="Q299" s="230" t="str">
        <f>IF('For Requestors'!C294="","",((SUM('For Requestors'!H294:I294)/43560)*O299)*0.5)</f>
        <v/>
      </c>
      <c r="R299" s="230" t="str">
        <f t="shared" si="18"/>
        <v/>
      </c>
      <c r="S299" s="230" t="str">
        <f t="shared" si="19"/>
        <v/>
      </c>
      <c r="T299" s="229"/>
      <c r="U299" s="229"/>
      <c r="V299" s="230" t="str">
        <f t="shared" si="20"/>
        <v/>
      </c>
      <c r="W299" s="178"/>
      <c r="X299" s="204"/>
      <c r="Y299" s="204"/>
      <c r="Z299" s="204"/>
      <c r="AA299" s="149"/>
      <c r="AB299" s="149"/>
    </row>
    <row r="300" spans="1:28" x14ac:dyDescent="0.25">
      <c r="A300" s="153" t="str">
        <f>IF('For Requestors'!A295 = "","",'For Requestors'!A295)</f>
        <v/>
      </c>
      <c r="B300" s="45" t="str">
        <f>IF('For Requestors'!B295="","",'For Requestors'!B295)</f>
        <v/>
      </c>
      <c r="C300" s="236" t="str">
        <f>IF('For Requestors'!C295="","",'For Requestors'!C295)</f>
        <v/>
      </c>
      <c r="D300" s="179"/>
      <c r="E300" s="148"/>
      <c r="F300" s="225" t="str">
        <f>IF('For Requestors'!L295="","",'For Requestors'!L295)</f>
        <v/>
      </c>
      <c r="G300" s="226" t="str">
        <f>IF('For Requestors'!M295="","",'For Requestors'!M295)</f>
        <v/>
      </c>
      <c r="H300" s="227" t="str">
        <f>IF('For Requestors'!N295="","",'For Requestors'!N295)</f>
        <v/>
      </c>
      <c r="I300" s="211" t="str">
        <f>IF('For Requestors'!K295=0,"",'For Requestors'!K295)</f>
        <v/>
      </c>
      <c r="J300" s="46" t="str">
        <f>IFERROR('For Requestors'!K295/43560,"")</f>
        <v/>
      </c>
      <c r="K300" s="228" t="str">
        <f t="shared" si="17"/>
        <v/>
      </c>
      <c r="L300" s="199" t="str">
        <f>IF('For Requestors'!D295/43560=0,"",'For Requestors'!D295/43560)</f>
        <v/>
      </c>
      <c r="M300" s="199" t="str">
        <f>IF(AND('For Requestors'!E295=0,'For Requestors'!G295=0,'For Requestors'!A295=""),"",SUM('For Requestors'!E295:'For Requestors'!G295)/43560)</f>
        <v/>
      </c>
      <c r="N300" s="199" t="str">
        <f>IF(AND('For Requestors'!H295=0,'For Requestors'!I295=0),"",SUM('For Requestors'!H295:'For Requestors'!I295)/43560)</f>
        <v/>
      </c>
      <c r="O300" s="229"/>
      <c r="P300" s="230" t="str">
        <f>IF('For Requestors'!C295="","",((SUM('For Requestors'!E295:G295)/43560)*O300)*0.9)</f>
        <v/>
      </c>
      <c r="Q300" s="230" t="str">
        <f>IF('For Requestors'!C295="","",((SUM('For Requestors'!H295:I295)/43560)*O300)*0.5)</f>
        <v/>
      </c>
      <c r="R300" s="230" t="str">
        <f t="shared" si="18"/>
        <v/>
      </c>
      <c r="S300" s="230" t="str">
        <f t="shared" si="19"/>
        <v/>
      </c>
      <c r="T300" s="229"/>
      <c r="U300" s="229"/>
      <c r="V300" s="230" t="str">
        <f t="shared" si="20"/>
        <v/>
      </c>
      <c r="W300" s="178"/>
      <c r="X300" s="204"/>
      <c r="Y300" s="204"/>
      <c r="Z300" s="204"/>
      <c r="AA300" s="149"/>
      <c r="AB300" s="149"/>
    </row>
    <row r="301" spans="1:28" x14ac:dyDescent="0.25">
      <c r="A301" s="153" t="str">
        <f>IF('For Requestors'!A296 = "","",'For Requestors'!A296)</f>
        <v/>
      </c>
      <c r="B301" s="45" t="str">
        <f>IF('For Requestors'!B296="","",'For Requestors'!B296)</f>
        <v/>
      </c>
      <c r="C301" s="236" t="str">
        <f>IF('For Requestors'!C296="","",'For Requestors'!C296)</f>
        <v/>
      </c>
      <c r="D301" s="179"/>
      <c r="E301" s="148"/>
      <c r="F301" s="225" t="str">
        <f>IF('For Requestors'!L296="","",'For Requestors'!L296)</f>
        <v/>
      </c>
      <c r="G301" s="226" t="str">
        <f>IF('For Requestors'!M296="","",'For Requestors'!M296)</f>
        <v/>
      </c>
      <c r="H301" s="227" t="str">
        <f>IF('For Requestors'!N296="","",'For Requestors'!N296)</f>
        <v/>
      </c>
      <c r="I301" s="211" t="str">
        <f>IF('For Requestors'!K296=0,"",'For Requestors'!K296)</f>
        <v/>
      </c>
      <c r="J301" s="46" t="str">
        <f>IFERROR('For Requestors'!K296/43560,"")</f>
        <v/>
      </c>
      <c r="K301" s="228" t="str">
        <f t="shared" si="17"/>
        <v/>
      </c>
      <c r="L301" s="199" t="str">
        <f>IF('For Requestors'!D296/43560=0,"",'For Requestors'!D296/43560)</f>
        <v/>
      </c>
      <c r="M301" s="199" t="str">
        <f>IF(AND('For Requestors'!E296=0,'For Requestors'!G296=0,'For Requestors'!A296=""),"",SUM('For Requestors'!E296:'For Requestors'!G296)/43560)</f>
        <v/>
      </c>
      <c r="N301" s="199" t="str">
        <f>IF(AND('For Requestors'!H296=0,'For Requestors'!I296=0),"",SUM('For Requestors'!H296:'For Requestors'!I296)/43560)</f>
        <v/>
      </c>
      <c r="O301" s="229"/>
      <c r="P301" s="230" t="str">
        <f>IF('For Requestors'!C296="","",((SUM('For Requestors'!E296:G296)/43560)*O301)*0.9)</f>
        <v/>
      </c>
      <c r="Q301" s="230" t="str">
        <f>IF('For Requestors'!C296="","",((SUM('For Requestors'!H296:I296)/43560)*O301)*0.5)</f>
        <v/>
      </c>
      <c r="R301" s="230" t="str">
        <f t="shared" si="18"/>
        <v/>
      </c>
      <c r="S301" s="230" t="str">
        <f t="shared" si="19"/>
        <v/>
      </c>
      <c r="T301" s="229"/>
      <c r="U301" s="229"/>
      <c r="V301" s="230" t="str">
        <f t="shared" si="20"/>
        <v/>
      </c>
      <c r="W301" s="178"/>
      <c r="X301" s="204"/>
      <c r="Y301" s="204"/>
      <c r="Z301" s="204"/>
      <c r="AA301" s="149"/>
      <c r="AB301" s="149"/>
    </row>
    <row r="302" spans="1:28" x14ac:dyDescent="0.25">
      <c r="A302" s="153" t="str">
        <f>IF('For Requestors'!A297 = "","",'For Requestors'!A297)</f>
        <v/>
      </c>
      <c r="B302" s="45" t="str">
        <f>IF('For Requestors'!B297="","",'For Requestors'!B297)</f>
        <v/>
      </c>
      <c r="C302" s="236" t="str">
        <f>IF('For Requestors'!C297="","",'For Requestors'!C297)</f>
        <v/>
      </c>
      <c r="D302" s="179"/>
      <c r="E302" s="148"/>
      <c r="F302" s="225" t="str">
        <f>IF('For Requestors'!L297="","",'For Requestors'!L297)</f>
        <v/>
      </c>
      <c r="G302" s="226" t="str">
        <f>IF('For Requestors'!M297="","",'For Requestors'!M297)</f>
        <v/>
      </c>
      <c r="H302" s="227" t="str">
        <f>IF('For Requestors'!N297="","",'For Requestors'!N297)</f>
        <v/>
      </c>
      <c r="I302" s="211" t="str">
        <f>IF('For Requestors'!K297=0,"",'For Requestors'!K297)</f>
        <v/>
      </c>
      <c r="J302" s="46" t="str">
        <f>IFERROR('For Requestors'!K297/43560,"")</f>
        <v/>
      </c>
      <c r="K302" s="228" t="str">
        <f t="shared" si="17"/>
        <v/>
      </c>
      <c r="L302" s="199" t="str">
        <f>IF('For Requestors'!D297/43560=0,"",'For Requestors'!D297/43560)</f>
        <v/>
      </c>
      <c r="M302" s="199" t="str">
        <f>IF(AND('For Requestors'!E297=0,'For Requestors'!G297=0,'For Requestors'!A297=""),"",SUM('For Requestors'!E297:'For Requestors'!G297)/43560)</f>
        <v/>
      </c>
      <c r="N302" s="199" t="str">
        <f>IF(AND('For Requestors'!H297=0,'For Requestors'!I297=0),"",SUM('For Requestors'!H297:'For Requestors'!I297)/43560)</f>
        <v/>
      </c>
      <c r="O302" s="229"/>
      <c r="P302" s="230" t="str">
        <f>IF('For Requestors'!C297="","",((SUM('For Requestors'!E297:G297)/43560)*O302)*0.9)</f>
        <v/>
      </c>
      <c r="Q302" s="230" t="str">
        <f>IF('For Requestors'!C297="","",((SUM('For Requestors'!H297:I297)/43560)*O302)*0.5)</f>
        <v/>
      </c>
      <c r="R302" s="230" t="str">
        <f t="shared" si="18"/>
        <v/>
      </c>
      <c r="S302" s="230" t="str">
        <f t="shared" si="19"/>
        <v/>
      </c>
      <c r="T302" s="229"/>
      <c r="U302" s="229"/>
      <c r="V302" s="230" t="str">
        <f t="shared" si="20"/>
        <v/>
      </c>
      <c r="W302" s="178"/>
      <c r="X302" s="204"/>
      <c r="Y302" s="204"/>
      <c r="Z302" s="204"/>
      <c r="AA302" s="149"/>
      <c r="AB302" s="149"/>
    </row>
    <row r="303" spans="1:28" x14ac:dyDescent="0.25">
      <c r="A303" s="153" t="str">
        <f>IF('For Requestors'!A298 = "","",'For Requestors'!A298)</f>
        <v/>
      </c>
      <c r="B303" s="45" t="str">
        <f>IF('For Requestors'!B298="","",'For Requestors'!B298)</f>
        <v/>
      </c>
      <c r="C303" s="236" t="str">
        <f>IF('For Requestors'!C298="","",'For Requestors'!C298)</f>
        <v/>
      </c>
      <c r="D303" s="179"/>
      <c r="E303" s="148"/>
      <c r="F303" s="225" t="str">
        <f>IF('For Requestors'!L298="","",'For Requestors'!L298)</f>
        <v/>
      </c>
      <c r="G303" s="226" t="str">
        <f>IF('For Requestors'!M298="","",'For Requestors'!M298)</f>
        <v/>
      </c>
      <c r="H303" s="227" t="str">
        <f>IF('For Requestors'!N298="","",'For Requestors'!N298)</f>
        <v/>
      </c>
      <c r="I303" s="211" t="str">
        <f>IF('For Requestors'!K298=0,"",'For Requestors'!K298)</f>
        <v/>
      </c>
      <c r="J303" s="46" t="str">
        <f>IFERROR('For Requestors'!K298/43560,"")</f>
        <v/>
      </c>
      <c r="K303" s="228" t="str">
        <f t="shared" si="17"/>
        <v/>
      </c>
      <c r="L303" s="199" t="str">
        <f>IF('For Requestors'!D298/43560=0,"",'For Requestors'!D298/43560)</f>
        <v/>
      </c>
      <c r="M303" s="199" t="str">
        <f>IF(AND('For Requestors'!E298=0,'For Requestors'!G298=0,'For Requestors'!A298=""),"",SUM('For Requestors'!E298:'For Requestors'!G298)/43560)</f>
        <v/>
      </c>
      <c r="N303" s="199" t="str">
        <f>IF(AND('For Requestors'!H298=0,'For Requestors'!I298=0),"",SUM('For Requestors'!H298:'For Requestors'!I298)/43560)</f>
        <v/>
      </c>
      <c r="O303" s="229"/>
      <c r="P303" s="230" t="str">
        <f>IF('For Requestors'!C298="","",((SUM('For Requestors'!E298:G298)/43560)*O303)*0.9)</f>
        <v/>
      </c>
      <c r="Q303" s="230" t="str">
        <f>IF('For Requestors'!C298="","",((SUM('For Requestors'!H298:I298)/43560)*O303)*0.5)</f>
        <v/>
      </c>
      <c r="R303" s="230" t="str">
        <f t="shared" si="18"/>
        <v/>
      </c>
      <c r="S303" s="230" t="str">
        <f t="shared" si="19"/>
        <v/>
      </c>
      <c r="T303" s="229"/>
      <c r="U303" s="229"/>
      <c r="V303" s="230" t="str">
        <f t="shared" si="20"/>
        <v/>
      </c>
      <c r="W303" s="178"/>
      <c r="X303" s="204"/>
      <c r="Y303" s="204"/>
      <c r="Z303" s="204"/>
      <c r="AA303" s="149"/>
      <c r="AB303" s="149"/>
    </row>
    <row r="304" spans="1:28" x14ac:dyDescent="0.25">
      <c r="A304" s="153" t="str">
        <f>IF('For Requestors'!A299 = "","",'For Requestors'!A299)</f>
        <v/>
      </c>
      <c r="B304" s="45" t="str">
        <f>IF('For Requestors'!B299="","",'For Requestors'!B299)</f>
        <v/>
      </c>
      <c r="C304" s="236" t="str">
        <f>IF('For Requestors'!C299="","",'For Requestors'!C299)</f>
        <v/>
      </c>
      <c r="D304" s="179"/>
      <c r="E304" s="148"/>
      <c r="F304" s="225" t="str">
        <f>IF('For Requestors'!L299="","",'For Requestors'!L299)</f>
        <v/>
      </c>
      <c r="G304" s="226" t="str">
        <f>IF('For Requestors'!M299="","",'For Requestors'!M299)</f>
        <v/>
      </c>
      <c r="H304" s="227" t="str">
        <f>IF('For Requestors'!N299="","",'For Requestors'!N299)</f>
        <v/>
      </c>
      <c r="I304" s="211" t="str">
        <f>IF('For Requestors'!K299=0,"",'For Requestors'!K299)</f>
        <v/>
      </c>
      <c r="J304" s="46" t="str">
        <f>IFERROR('For Requestors'!K299/43560,"")</f>
        <v/>
      </c>
      <c r="K304" s="228" t="str">
        <f t="shared" si="17"/>
        <v/>
      </c>
      <c r="L304" s="199" t="str">
        <f>IF('For Requestors'!D299/43560=0,"",'For Requestors'!D299/43560)</f>
        <v/>
      </c>
      <c r="M304" s="199" t="str">
        <f>IF(AND('For Requestors'!E299=0,'For Requestors'!G299=0,'For Requestors'!A299=""),"",SUM('For Requestors'!E299:'For Requestors'!G299)/43560)</f>
        <v/>
      </c>
      <c r="N304" s="199" t="str">
        <f>IF(AND('For Requestors'!H299=0,'For Requestors'!I299=0),"",SUM('For Requestors'!H299:'For Requestors'!I299)/43560)</f>
        <v/>
      </c>
      <c r="O304" s="229"/>
      <c r="P304" s="230" t="str">
        <f>IF('For Requestors'!C299="","",((SUM('For Requestors'!E299:G299)/43560)*O304)*0.9)</f>
        <v/>
      </c>
      <c r="Q304" s="230" t="str">
        <f>IF('For Requestors'!C299="","",((SUM('For Requestors'!H299:I299)/43560)*O304)*0.5)</f>
        <v/>
      </c>
      <c r="R304" s="230" t="str">
        <f t="shared" si="18"/>
        <v/>
      </c>
      <c r="S304" s="230" t="str">
        <f t="shared" si="19"/>
        <v/>
      </c>
      <c r="T304" s="229"/>
      <c r="U304" s="229"/>
      <c r="V304" s="230" t="str">
        <f t="shared" si="20"/>
        <v/>
      </c>
      <c r="W304" s="178"/>
      <c r="X304" s="204"/>
      <c r="Y304" s="204"/>
      <c r="Z304" s="204"/>
      <c r="AA304" s="149"/>
      <c r="AB304" s="149"/>
    </row>
    <row r="305" spans="1:28" x14ac:dyDescent="0.25">
      <c r="A305" s="153" t="str">
        <f>IF('For Requestors'!A300 = "","",'For Requestors'!A300)</f>
        <v/>
      </c>
      <c r="B305" s="45" t="str">
        <f>IF('For Requestors'!B300="","",'For Requestors'!B300)</f>
        <v/>
      </c>
      <c r="C305" s="236" t="str">
        <f>IF('For Requestors'!C300="","",'For Requestors'!C300)</f>
        <v/>
      </c>
      <c r="D305" s="179"/>
      <c r="E305" s="148"/>
      <c r="F305" s="225" t="str">
        <f>IF('For Requestors'!L300="","",'For Requestors'!L300)</f>
        <v/>
      </c>
      <c r="G305" s="226" t="str">
        <f>IF('For Requestors'!M300="","",'For Requestors'!M300)</f>
        <v/>
      </c>
      <c r="H305" s="227" t="str">
        <f>IF('For Requestors'!N300="","",'For Requestors'!N300)</f>
        <v/>
      </c>
      <c r="I305" s="211" t="str">
        <f>IF('For Requestors'!K300=0,"",'For Requestors'!K300)</f>
        <v/>
      </c>
      <c r="J305" s="46" t="str">
        <f>IFERROR('For Requestors'!K300/43560,"")</f>
        <v/>
      </c>
      <c r="K305" s="228" t="str">
        <f t="shared" si="17"/>
        <v/>
      </c>
      <c r="L305" s="199" t="str">
        <f>IF('For Requestors'!D300/43560=0,"",'For Requestors'!D300/43560)</f>
        <v/>
      </c>
      <c r="M305" s="199" t="str">
        <f>IF(AND('For Requestors'!E300=0,'For Requestors'!G300=0,'For Requestors'!A300=""),"",SUM('For Requestors'!E300:'For Requestors'!G300)/43560)</f>
        <v/>
      </c>
      <c r="N305" s="199" t="str">
        <f>IF(AND('For Requestors'!H300=0,'For Requestors'!I300=0),"",SUM('For Requestors'!H300:'For Requestors'!I300)/43560)</f>
        <v/>
      </c>
      <c r="O305" s="229"/>
      <c r="P305" s="230" t="str">
        <f>IF('For Requestors'!C300="","",((SUM('For Requestors'!E300:G300)/43560)*O305)*0.9)</f>
        <v/>
      </c>
      <c r="Q305" s="230" t="str">
        <f>IF('For Requestors'!C300="","",((SUM('For Requestors'!H300:I300)/43560)*O305)*0.5)</f>
        <v/>
      </c>
      <c r="R305" s="230" t="str">
        <f t="shared" si="18"/>
        <v/>
      </c>
      <c r="S305" s="230" t="str">
        <f t="shared" si="19"/>
        <v/>
      </c>
      <c r="T305" s="229"/>
      <c r="U305" s="229"/>
      <c r="V305" s="230" t="str">
        <f t="shared" si="20"/>
        <v/>
      </c>
      <c r="W305" s="178"/>
      <c r="X305" s="204"/>
      <c r="Y305" s="204"/>
      <c r="Z305" s="204"/>
      <c r="AA305" s="149"/>
      <c r="AB305" s="149"/>
    </row>
    <row r="306" spans="1:28" x14ac:dyDescent="0.25">
      <c r="A306" s="153" t="str">
        <f>IF('For Requestors'!A301 = "","",'For Requestors'!A301)</f>
        <v/>
      </c>
      <c r="B306" s="45" t="str">
        <f>IF('For Requestors'!B301="","",'For Requestors'!B301)</f>
        <v/>
      </c>
      <c r="C306" s="236" t="str">
        <f>IF('For Requestors'!C301="","",'For Requestors'!C301)</f>
        <v/>
      </c>
      <c r="D306" s="179"/>
      <c r="E306" s="148"/>
      <c r="F306" s="225" t="str">
        <f>IF('For Requestors'!L301="","",'For Requestors'!L301)</f>
        <v/>
      </c>
      <c r="G306" s="226" t="str">
        <f>IF('For Requestors'!M301="","",'For Requestors'!M301)</f>
        <v/>
      </c>
      <c r="H306" s="227" t="str">
        <f>IF('For Requestors'!N301="","",'For Requestors'!N301)</f>
        <v/>
      </c>
      <c r="I306" s="211" t="str">
        <f>IF('For Requestors'!K301=0,"",'For Requestors'!K301)</f>
        <v/>
      </c>
      <c r="J306" s="46" t="str">
        <f>IFERROR('For Requestors'!K301/43560,"")</f>
        <v/>
      </c>
      <c r="K306" s="228" t="str">
        <f t="shared" si="17"/>
        <v/>
      </c>
      <c r="L306" s="199" t="str">
        <f>IF('For Requestors'!D301/43560=0,"",'For Requestors'!D301/43560)</f>
        <v/>
      </c>
      <c r="M306" s="199" t="str">
        <f>IF(AND('For Requestors'!E301=0,'For Requestors'!G301=0,'For Requestors'!A301=""),"",SUM('For Requestors'!E301:'For Requestors'!G301)/43560)</f>
        <v/>
      </c>
      <c r="N306" s="199" t="str">
        <f>IF(AND('For Requestors'!H301=0,'For Requestors'!I301=0),"",SUM('For Requestors'!H301:'For Requestors'!I301)/43560)</f>
        <v/>
      </c>
      <c r="O306" s="229"/>
      <c r="P306" s="230" t="str">
        <f>IF('For Requestors'!C301="","",((SUM('For Requestors'!E301:G301)/43560)*O306)*0.9)</f>
        <v/>
      </c>
      <c r="Q306" s="230" t="str">
        <f>IF('For Requestors'!C301="","",((SUM('For Requestors'!H301:I301)/43560)*O306)*0.5)</f>
        <v/>
      </c>
      <c r="R306" s="230" t="str">
        <f t="shared" si="18"/>
        <v/>
      </c>
      <c r="S306" s="230" t="str">
        <f t="shared" si="19"/>
        <v/>
      </c>
      <c r="T306" s="229"/>
      <c r="U306" s="229"/>
      <c r="V306" s="230" t="str">
        <f t="shared" si="20"/>
        <v/>
      </c>
      <c r="W306" s="178"/>
      <c r="X306" s="204"/>
      <c r="Y306" s="204"/>
      <c r="Z306" s="204"/>
      <c r="AA306" s="149"/>
      <c r="AB306" s="149"/>
    </row>
    <row r="307" spans="1:28" x14ac:dyDescent="0.25">
      <c r="A307" s="153" t="str">
        <f>IF('For Requestors'!A302 = "","",'For Requestors'!A302)</f>
        <v/>
      </c>
      <c r="B307" s="45" t="str">
        <f>IF('For Requestors'!B302="","",'For Requestors'!B302)</f>
        <v/>
      </c>
      <c r="C307" s="236" t="str">
        <f>IF('For Requestors'!C302="","",'For Requestors'!C302)</f>
        <v/>
      </c>
      <c r="D307" s="179"/>
      <c r="E307" s="148"/>
      <c r="F307" s="225" t="str">
        <f>IF('For Requestors'!L302="","",'For Requestors'!L302)</f>
        <v/>
      </c>
      <c r="G307" s="226" t="str">
        <f>IF('For Requestors'!M302="","",'For Requestors'!M302)</f>
        <v/>
      </c>
      <c r="H307" s="227" t="str">
        <f>IF('For Requestors'!N302="","",'For Requestors'!N302)</f>
        <v/>
      </c>
      <c r="I307" s="211" t="str">
        <f>IF('For Requestors'!K302=0,"",'For Requestors'!K302)</f>
        <v/>
      </c>
      <c r="J307" s="46" t="str">
        <f>IFERROR('For Requestors'!K302/43560,"")</f>
        <v/>
      </c>
      <c r="K307" s="228" t="str">
        <f t="shared" si="17"/>
        <v/>
      </c>
      <c r="L307" s="199" t="str">
        <f>IF('For Requestors'!D302/43560=0,"",'For Requestors'!D302/43560)</f>
        <v/>
      </c>
      <c r="M307" s="199" t="str">
        <f>IF(AND('For Requestors'!E302=0,'For Requestors'!G302=0,'For Requestors'!A302=""),"",SUM('For Requestors'!E302:'For Requestors'!G302)/43560)</f>
        <v/>
      </c>
      <c r="N307" s="199" t="str">
        <f>IF(AND('For Requestors'!H302=0,'For Requestors'!I302=0),"",SUM('For Requestors'!H302:'For Requestors'!I302)/43560)</f>
        <v/>
      </c>
      <c r="O307" s="229"/>
      <c r="P307" s="230" t="str">
        <f>IF('For Requestors'!C302="","",((SUM('For Requestors'!E302:G302)/43560)*O307)*0.9)</f>
        <v/>
      </c>
      <c r="Q307" s="230" t="str">
        <f>IF('For Requestors'!C302="","",((SUM('For Requestors'!H302:I302)/43560)*O307)*0.5)</f>
        <v/>
      </c>
      <c r="R307" s="230" t="str">
        <f t="shared" si="18"/>
        <v/>
      </c>
      <c r="S307" s="230" t="str">
        <f t="shared" si="19"/>
        <v/>
      </c>
      <c r="T307" s="229"/>
      <c r="U307" s="229"/>
      <c r="V307" s="230" t="str">
        <f t="shared" si="20"/>
        <v/>
      </c>
      <c r="W307" s="178"/>
      <c r="X307" s="204"/>
      <c r="Y307" s="204"/>
      <c r="Z307" s="204"/>
      <c r="AA307" s="149"/>
      <c r="AB307" s="149"/>
    </row>
    <row r="308" spans="1:28" x14ac:dyDescent="0.25">
      <c r="A308" s="153" t="str">
        <f>IF('For Requestors'!A303 = "","",'For Requestors'!A303)</f>
        <v/>
      </c>
      <c r="B308" s="45" t="str">
        <f>IF('For Requestors'!B303="","",'For Requestors'!B303)</f>
        <v/>
      </c>
      <c r="C308" s="236" t="str">
        <f>IF('For Requestors'!C303="","",'For Requestors'!C303)</f>
        <v/>
      </c>
      <c r="D308" s="179"/>
      <c r="E308" s="148"/>
      <c r="F308" s="225" t="str">
        <f>IF('For Requestors'!L303="","",'For Requestors'!L303)</f>
        <v/>
      </c>
      <c r="G308" s="226" t="str">
        <f>IF('For Requestors'!M303="","",'For Requestors'!M303)</f>
        <v/>
      </c>
      <c r="H308" s="227" t="str">
        <f>IF('For Requestors'!N303="","",'For Requestors'!N303)</f>
        <v/>
      </c>
      <c r="I308" s="211" t="str">
        <f>IF('For Requestors'!K303=0,"",'For Requestors'!K303)</f>
        <v/>
      </c>
      <c r="J308" s="46" t="str">
        <f>IFERROR('For Requestors'!K303/43560,"")</f>
        <v/>
      </c>
      <c r="K308" s="228" t="str">
        <f t="shared" si="17"/>
        <v/>
      </c>
      <c r="L308" s="199" t="str">
        <f>IF('For Requestors'!D303/43560=0,"",'For Requestors'!D303/43560)</f>
        <v/>
      </c>
      <c r="M308" s="199" t="str">
        <f>IF(AND('For Requestors'!E303=0,'For Requestors'!G303=0,'For Requestors'!A303=""),"",SUM('For Requestors'!E303:'For Requestors'!G303)/43560)</f>
        <v/>
      </c>
      <c r="N308" s="199" t="str">
        <f>IF(AND('For Requestors'!H303=0,'For Requestors'!I303=0),"",SUM('For Requestors'!H303:'For Requestors'!I303)/43560)</f>
        <v/>
      </c>
      <c r="O308" s="229"/>
      <c r="P308" s="230" t="str">
        <f>IF('For Requestors'!C303="","",((SUM('For Requestors'!E303:G303)/43560)*O308)*0.9)</f>
        <v/>
      </c>
      <c r="Q308" s="230" t="str">
        <f>IF('For Requestors'!C303="","",((SUM('For Requestors'!H303:I303)/43560)*O308)*0.5)</f>
        <v/>
      </c>
      <c r="R308" s="230" t="str">
        <f t="shared" si="18"/>
        <v/>
      </c>
      <c r="S308" s="230" t="str">
        <f t="shared" si="19"/>
        <v/>
      </c>
      <c r="T308" s="229"/>
      <c r="U308" s="229"/>
      <c r="V308" s="230" t="str">
        <f t="shared" si="20"/>
        <v/>
      </c>
      <c r="W308" s="178"/>
      <c r="X308" s="204"/>
      <c r="Y308" s="204"/>
      <c r="Z308" s="204"/>
      <c r="AA308" s="149"/>
      <c r="AB308" s="149"/>
    </row>
    <row r="309" spans="1:28" x14ac:dyDescent="0.25">
      <c r="A309" s="153" t="str">
        <f>IF('For Requestors'!A304 = "","",'For Requestors'!A304)</f>
        <v/>
      </c>
      <c r="B309" s="45" t="str">
        <f>IF('For Requestors'!B304="","",'For Requestors'!B304)</f>
        <v/>
      </c>
      <c r="C309" s="236" t="str">
        <f>IF('For Requestors'!C304="","",'For Requestors'!C304)</f>
        <v/>
      </c>
      <c r="D309" s="179"/>
      <c r="E309" s="148"/>
      <c r="F309" s="225" t="str">
        <f>IF('For Requestors'!L304="","",'For Requestors'!L304)</f>
        <v/>
      </c>
      <c r="G309" s="226" t="str">
        <f>IF('For Requestors'!M304="","",'For Requestors'!M304)</f>
        <v/>
      </c>
      <c r="H309" s="227" t="str">
        <f>IF('For Requestors'!N304="","",'For Requestors'!N304)</f>
        <v/>
      </c>
      <c r="I309" s="211" t="str">
        <f>IF('For Requestors'!K304=0,"",'For Requestors'!K304)</f>
        <v/>
      </c>
      <c r="J309" s="46" t="str">
        <f>IFERROR('For Requestors'!K304/43560,"")</f>
        <v/>
      </c>
      <c r="K309" s="228" t="str">
        <f t="shared" si="17"/>
        <v/>
      </c>
      <c r="L309" s="199" t="str">
        <f>IF('For Requestors'!D304/43560=0,"",'For Requestors'!D304/43560)</f>
        <v/>
      </c>
      <c r="M309" s="199" t="str">
        <f>IF(AND('For Requestors'!E304=0,'For Requestors'!G304=0,'For Requestors'!A304=""),"",SUM('For Requestors'!E304:'For Requestors'!G304)/43560)</f>
        <v/>
      </c>
      <c r="N309" s="199" t="str">
        <f>IF(AND('For Requestors'!H304=0,'For Requestors'!I304=0),"",SUM('For Requestors'!H304:'For Requestors'!I304)/43560)</f>
        <v/>
      </c>
      <c r="O309" s="229"/>
      <c r="P309" s="230" t="str">
        <f>IF('For Requestors'!C304="","",((SUM('For Requestors'!E304:G304)/43560)*O309)*0.9)</f>
        <v/>
      </c>
      <c r="Q309" s="230" t="str">
        <f>IF('For Requestors'!C304="","",((SUM('For Requestors'!H304:I304)/43560)*O309)*0.5)</f>
        <v/>
      </c>
      <c r="R309" s="230" t="str">
        <f t="shared" si="18"/>
        <v/>
      </c>
      <c r="S309" s="230" t="str">
        <f t="shared" si="19"/>
        <v/>
      </c>
      <c r="T309" s="229"/>
      <c r="U309" s="229"/>
      <c r="V309" s="230" t="str">
        <f t="shared" si="20"/>
        <v/>
      </c>
      <c r="W309" s="178"/>
      <c r="X309" s="204"/>
      <c r="Y309" s="204"/>
      <c r="Z309" s="204"/>
      <c r="AA309" s="149"/>
      <c r="AB309" s="149"/>
    </row>
    <row r="310" spans="1:28" x14ac:dyDescent="0.25">
      <c r="A310" s="153" t="str">
        <f>IF('For Requestors'!A305 = "","",'For Requestors'!A305)</f>
        <v/>
      </c>
      <c r="B310" s="45" t="str">
        <f>IF('For Requestors'!B305="","",'For Requestors'!B305)</f>
        <v/>
      </c>
      <c r="C310" s="236" t="str">
        <f>IF('For Requestors'!C305="","",'For Requestors'!C305)</f>
        <v/>
      </c>
      <c r="D310" s="179"/>
      <c r="E310" s="148"/>
      <c r="F310" s="225" t="str">
        <f>IF('For Requestors'!L305="","",'For Requestors'!L305)</f>
        <v/>
      </c>
      <c r="G310" s="226" t="str">
        <f>IF('For Requestors'!M305="","",'For Requestors'!M305)</f>
        <v/>
      </c>
      <c r="H310" s="227" t="str">
        <f>IF('For Requestors'!N305="","",'For Requestors'!N305)</f>
        <v/>
      </c>
      <c r="I310" s="211" t="str">
        <f>IF('For Requestors'!K305=0,"",'For Requestors'!K305)</f>
        <v/>
      </c>
      <c r="J310" s="46" t="str">
        <f>IFERROR('For Requestors'!K305/43560,"")</f>
        <v/>
      </c>
      <c r="K310" s="228" t="str">
        <f t="shared" si="17"/>
        <v/>
      </c>
      <c r="L310" s="199" t="str">
        <f>IF('For Requestors'!D305/43560=0,"",'For Requestors'!D305/43560)</f>
        <v/>
      </c>
      <c r="M310" s="199" t="str">
        <f>IF(AND('For Requestors'!E305=0,'For Requestors'!G305=0,'For Requestors'!A305=""),"",SUM('For Requestors'!E305:'For Requestors'!G305)/43560)</f>
        <v/>
      </c>
      <c r="N310" s="199" t="str">
        <f>IF(AND('For Requestors'!H305=0,'For Requestors'!I305=0),"",SUM('For Requestors'!H305:'For Requestors'!I305)/43560)</f>
        <v/>
      </c>
      <c r="O310" s="229"/>
      <c r="P310" s="230" t="str">
        <f>IF('For Requestors'!C305="","",((SUM('For Requestors'!E305:G305)/43560)*O310)*0.9)</f>
        <v/>
      </c>
      <c r="Q310" s="230" t="str">
        <f>IF('For Requestors'!C305="","",((SUM('For Requestors'!H305:I305)/43560)*O310)*0.5)</f>
        <v/>
      </c>
      <c r="R310" s="230" t="str">
        <f t="shared" si="18"/>
        <v/>
      </c>
      <c r="S310" s="230" t="str">
        <f t="shared" si="19"/>
        <v/>
      </c>
      <c r="T310" s="229"/>
      <c r="U310" s="229"/>
      <c r="V310" s="230" t="str">
        <f t="shared" si="20"/>
        <v/>
      </c>
      <c r="W310" s="178"/>
      <c r="X310" s="204"/>
      <c r="Y310" s="204"/>
      <c r="Z310" s="204"/>
      <c r="AA310" s="149"/>
      <c r="AB310" s="149"/>
    </row>
    <row r="311" spans="1:28" x14ac:dyDescent="0.25">
      <c r="A311" s="153" t="str">
        <f>IF('For Requestors'!A306 = "","",'For Requestors'!A306)</f>
        <v/>
      </c>
      <c r="B311" s="45" t="str">
        <f>IF('For Requestors'!B306="","",'For Requestors'!B306)</f>
        <v/>
      </c>
      <c r="C311" s="236" t="str">
        <f>IF('For Requestors'!C306="","",'For Requestors'!C306)</f>
        <v/>
      </c>
      <c r="D311" s="179"/>
      <c r="E311" s="148"/>
      <c r="F311" s="225" t="str">
        <f>IF('For Requestors'!L306="","",'For Requestors'!L306)</f>
        <v/>
      </c>
      <c r="G311" s="226" t="str">
        <f>IF('For Requestors'!M306="","",'For Requestors'!M306)</f>
        <v/>
      </c>
      <c r="H311" s="227" t="str">
        <f>IF('For Requestors'!N306="","",'For Requestors'!N306)</f>
        <v/>
      </c>
      <c r="I311" s="211" t="str">
        <f>IF('For Requestors'!K306=0,"",'For Requestors'!K306)</f>
        <v/>
      </c>
      <c r="J311" s="46" t="str">
        <f>IFERROR('For Requestors'!K306/43560,"")</f>
        <v/>
      </c>
      <c r="K311" s="228" t="str">
        <f t="shared" si="17"/>
        <v/>
      </c>
      <c r="L311" s="199" t="str">
        <f>IF('For Requestors'!D306/43560=0,"",'For Requestors'!D306/43560)</f>
        <v/>
      </c>
      <c r="M311" s="199" t="str">
        <f>IF(AND('For Requestors'!E306=0,'For Requestors'!G306=0,'For Requestors'!A306=""),"",SUM('For Requestors'!E306:'For Requestors'!G306)/43560)</f>
        <v/>
      </c>
      <c r="N311" s="199" t="str">
        <f>IF(AND('For Requestors'!H306=0,'For Requestors'!I306=0),"",SUM('For Requestors'!H306:'For Requestors'!I306)/43560)</f>
        <v/>
      </c>
      <c r="O311" s="229"/>
      <c r="P311" s="230" t="str">
        <f>IF('For Requestors'!C306="","",((SUM('For Requestors'!E306:G306)/43560)*O311)*0.9)</f>
        <v/>
      </c>
      <c r="Q311" s="230" t="str">
        <f>IF('For Requestors'!C306="","",((SUM('For Requestors'!H306:I306)/43560)*O311)*0.5)</f>
        <v/>
      </c>
      <c r="R311" s="230" t="str">
        <f t="shared" si="18"/>
        <v/>
      </c>
      <c r="S311" s="230" t="str">
        <f t="shared" si="19"/>
        <v/>
      </c>
      <c r="T311" s="229"/>
      <c r="U311" s="229"/>
      <c r="V311" s="230" t="str">
        <f t="shared" si="20"/>
        <v/>
      </c>
      <c r="W311" s="178"/>
      <c r="X311" s="204"/>
      <c r="Y311" s="204"/>
      <c r="Z311" s="204"/>
      <c r="AA311" s="149"/>
      <c r="AB311" s="149"/>
    </row>
    <row r="312" spans="1:28" x14ac:dyDescent="0.25">
      <c r="A312" s="153" t="str">
        <f>IF('For Requestors'!A307 = "","",'For Requestors'!A307)</f>
        <v/>
      </c>
      <c r="B312" s="45" t="str">
        <f>IF('For Requestors'!B307="","",'For Requestors'!B307)</f>
        <v/>
      </c>
      <c r="C312" s="236" t="str">
        <f>IF('For Requestors'!C307="","",'For Requestors'!C307)</f>
        <v/>
      </c>
      <c r="D312" s="179"/>
      <c r="E312" s="148"/>
      <c r="F312" s="225" t="str">
        <f>IF('For Requestors'!L307="","",'For Requestors'!L307)</f>
        <v/>
      </c>
      <c r="G312" s="226" t="str">
        <f>IF('For Requestors'!M307="","",'For Requestors'!M307)</f>
        <v/>
      </c>
      <c r="H312" s="227" t="str">
        <f>IF('For Requestors'!N307="","",'For Requestors'!N307)</f>
        <v/>
      </c>
      <c r="I312" s="211" t="str">
        <f>IF('For Requestors'!K307=0,"",'For Requestors'!K307)</f>
        <v/>
      </c>
      <c r="J312" s="46" t="str">
        <f>IFERROR('For Requestors'!K307/43560,"")</f>
        <v/>
      </c>
      <c r="K312" s="228" t="str">
        <f t="shared" si="17"/>
        <v/>
      </c>
      <c r="L312" s="199" t="str">
        <f>IF('For Requestors'!D307/43560=0,"",'For Requestors'!D307/43560)</f>
        <v/>
      </c>
      <c r="M312" s="199" t="str">
        <f>IF(AND('For Requestors'!E307=0,'For Requestors'!G307=0,'For Requestors'!A307=""),"",SUM('For Requestors'!E307:'For Requestors'!G307)/43560)</f>
        <v/>
      </c>
      <c r="N312" s="199" t="str">
        <f>IF(AND('For Requestors'!H307=0,'For Requestors'!I307=0),"",SUM('For Requestors'!H307:'For Requestors'!I307)/43560)</f>
        <v/>
      </c>
      <c r="O312" s="229"/>
      <c r="P312" s="230" t="str">
        <f>IF('For Requestors'!C307="","",((SUM('For Requestors'!E307:G307)/43560)*O312)*0.9)</f>
        <v/>
      </c>
      <c r="Q312" s="230" t="str">
        <f>IF('For Requestors'!C307="","",((SUM('For Requestors'!H307:I307)/43560)*O312)*0.5)</f>
        <v/>
      </c>
      <c r="R312" s="230" t="str">
        <f t="shared" si="18"/>
        <v/>
      </c>
      <c r="S312" s="230" t="str">
        <f t="shared" si="19"/>
        <v/>
      </c>
      <c r="T312" s="229"/>
      <c r="U312" s="229"/>
      <c r="V312" s="230" t="str">
        <f t="shared" si="20"/>
        <v/>
      </c>
      <c r="W312" s="178"/>
      <c r="X312" s="204"/>
      <c r="Y312" s="204"/>
      <c r="Z312" s="204"/>
      <c r="AA312" s="149"/>
      <c r="AB312" s="149"/>
    </row>
    <row r="313" spans="1:28" x14ac:dyDescent="0.25">
      <c r="A313" s="153" t="str">
        <f>IF('For Requestors'!A308 = "","",'For Requestors'!A308)</f>
        <v/>
      </c>
      <c r="B313" s="45" t="str">
        <f>IF('For Requestors'!B308="","",'For Requestors'!B308)</f>
        <v/>
      </c>
      <c r="C313" s="236" t="str">
        <f>IF('For Requestors'!C308="","",'For Requestors'!C308)</f>
        <v/>
      </c>
      <c r="D313" s="179"/>
      <c r="E313" s="148"/>
      <c r="F313" s="225" t="str">
        <f>IF('For Requestors'!L308="","",'For Requestors'!L308)</f>
        <v/>
      </c>
      <c r="G313" s="226" t="str">
        <f>IF('For Requestors'!M308="","",'For Requestors'!M308)</f>
        <v/>
      </c>
      <c r="H313" s="227" t="str">
        <f>IF('For Requestors'!N308="","",'For Requestors'!N308)</f>
        <v/>
      </c>
      <c r="I313" s="211" t="str">
        <f>IF('For Requestors'!K308=0,"",'For Requestors'!K308)</f>
        <v/>
      </c>
      <c r="J313" s="46" t="str">
        <f>IFERROR('For Requestors'!K308/43560,"")</f>
        <v/>
      </c>
      <c r="K313" s="228" t="str">
        <f t="shared" si="17"/>
        <v/>
      </c>
      <c r="L313" s="199" t="str">
        <f>IF('For Requestors'!D308/43560=0,"",'For Requestors'!D308/43560)</f>
        <v/>
      </c>
      <c r="M313" s="199" t="str">
        <f>IF(AND('For Requestors'!E308=0,'For Requestors'!G308=0,'For Requestors'!A308=""),"",SUM('For Requestors'!E308:'For Requestors'!G308)/43560)</f>
        <v/>
      </c>
      <c r="N313" s="199" t="str">
        <f>IF(AND('For Requestors'!H308=0,'For Requestors'!I308=0),"",SUM('For Requestors'!H308:'For Requestors'!I308)/43560)</f>
        <v/>
      </c>
      <c r="O313" s="229"/>
      <c r="P313" s="230" t="str">
        <f>IF('For Requestors'!C308="","",((SUM('For Requestors'!E308:G308)/43560)*O313)*0.9)</f>
        <v/>
      </c>
      <c r="Q313" s="230" t="str">
        <f>IF('For Requestors'!C308="","",((SUM('For Requestors'!H308:I308)/43560)*O313)*0.5)</f>
        <v/>
      </c>
      <c r="R313" s="230" t="str">
        <f t="shared" si="18"/>
        <v/>
      </c>
      <c r="S313" s="230" t="str">
        <f t="shared" si="19"/>
        <v/>
      </c>
      <c r="T313" s="229"/>
      <c r="U313" s="229"/>
      <c r="V313" s="230" t="str">
        <f t="shared" si="20"/>
        <v/>
      </c>
      <c r="W313" s="178"/>
      <c r="X313" s="204"/>
      <c r="Y313" s="204"/>
      <c r="Z313" s="204"/>
      <c r="AA313" s="149"/>
      <c r="AB313" s="149"/>
    </row>
    <row r="314" spans="1:28" x14ac:dyDescent="0.25">
      <c r="A314" s="153" t="str">
        <f>IF('For Requestors'!A309 = "","",'For Requestors'!A309)</f>
        <v/>
      </c>
      <c r="B314" s="45" t="str">
        <f>IF('For Requestors'!B309="","",'For Requestors'!B309)</f>
        <v/>
      </c>
      <c r="C314" s="236" t="str">
        <f>IF('For Requestors'!C309="","",'For Requestors'!C309)</f>
        <v/>
      </c>
      <c r="D314" s="179"/>
      <c r="E314" s="148"/>
      <c r="F314" s="225" t="str">
        <f>IF('For Requestors'!L309="","",'For Requestors'!L309)</f>
        <v/>
      </c>
      <c r="G314" s="226" t="str">
        <f>IF('For Requestors'!M309="","",'For Requestors'!M309)</f>
        <v/>
      </c>
      <c r="H314" s="227" t="str">
        <f>IF('For Requestors'!N309="","",'For Requestors'!N309)</f>
        <v/>
      </c>
      <c r="I314" s="211" t="str">
        <f>IF('For Requestors'!K309=0,"",'For Requestors'!K309)</f>
        <v/>
      </c>
      <c r="J314" s="46" t="str">
        <f>IFERROR('For Requestors'!K309/43560,"")</f>
        <v/>
      </c>
      <c r="K314" s="228" t="str">
        <f t="shared" si="17"/>
        <v/>
      </c>
      <c r="L314" s="199" t="str">
        <f>IF('For Requestors'!D309/43560=0,"",'For Requestors'!D309/43560)</f>
        <v/>
      </c>
      <c r="M314" s="199" t="str">
        <f>IF(AND('For Requestors'!E309=0,'For Requestors'!G309=0,'For Requestors'!A309=""),"",SUM('For Requestors'!E309:'For Requestors'!G309)/43560)</f>
        <v/>
      </c>
      <c r="N314" s="199" t="str">
        <f>IF(AND('For Requestors'!H309=0,'For Requestors'!I309=0),"",SUM('For Requestors'!H309:'For Requestors'!I309)/43560)</f>
        <v/>
      </c>
      <c r="O314" s="229"/>
      <c r="P314" s="230" t="str">
        <f>IF('For Requestors'!C309="","",((SUM('For Requestors'!E309:G309)/43560)*O314)*0.9)</f>
        <v/>
      </c>
      <c r="Q314" s="230" t="str">
        <f>IF('For Requestors'!C309="","",((SUM('For Requestors'!H309:I309)/43560)*O314)*0.5)</f>
        <v/>
      </c>
      <c r="R314" s="230" t="str">
        <f t="shared" si="18"/>
        <v/>
      </c>
      <c r="S314" s="230" t="str">
        <f t="shared" si="19"/>
        <v/>
      </c>
      <c r="T314" s="229"/>
      <c r="U314" s="229"/>
      <c r="V314" s="230" t="str">
        <f t="shared" si="20"/>
        <v/>
      </c>
      <c r="W314" s="178"/>
      <c r="X314" s="204"/>
      <c r="Y314" s="204"/>
      <c r="Z314" s="204"/>
      <c r="AA314" s="149"/>
      <c r="AB314" s="149"/>
    </row>
    <row r="315" spans="1:28" x14ac:dyDescent="0.25">
      <c r="A315" s="153" t="str">
        <f>IF('For Requestors'!A310 = "","",'For Requestors'!A310)</f>
        <v/>
      </c>
      <c r="B315" s="45" t="str">
        <f>IF('For Requestors'!B310="","",'For Requestors'!B310)</f>
        <v/>
      </c>
      <c r="C315" s="236" t="str">
        <f>IF('For Requestors'!C310="","",'For Requestors'!C310)</f>
        <v/>
      </c>
      <c r="D315" s="179"/>
      <c r="E315" s="148"/>
      <c r="F315" s="225" t="str">
        <f>IF('For Requestors'!L310="","",'For Requestors'!L310)</f>
        <v/>
      </c>
      <c r="G315" s="226" t="str">
        <f>IF('For Requestors'!M310="","",'For Requestors'!M310)</f>
        <v/>
      </c>
      <c r="H315" s="227" t="str">
        <f>IF('For Requestors'!N310="","",'For Requestors'!N310)</f>
        <v/>
      </c>
      <c r="I315" s="211" t="str">
        <f>IF('For Requestors'!K310=0,"",'For Requestors'!K310)</f>
        <v/>
      </c>
      <c r="J315" s="46" t="str">
        <f>IFERROR('For Requestors'!K310/43560,"")</f>
        <v/>
      </c>
      <c r="K315" s="228" t="str">
        <f t="shared" si="17"/>
        <v/>
      </c>
      <c r="L315" s="199" t="str">
        <f>IF('For Requestors'!D310/43560=0,"",'For Requestors'!D310/43560)</f>
        <v/>
      </c>
      <c r="M315" s="199" t="str">
        <f>IF(AND('For Requestors'!E310=0,'For Requestors'!G310=0,'For Requestors'!A310=""),"",SUM('For Requestors'!E310:'For Requestors'!G310)/43560)</f>
        <v/>
      </c>
      <c r="N315" s="199" t="str">
        <f>IF(AND('For Requestors'!H310=0,'For Requestors'!I310=0),"",SUM('For Requestors'!H310:'For Requestors'!I310)/43560)</f>
        <v/>
      </c>
      <c r="O315" s="229"/>
      <c r="P315" s="230" t="str">
        <f>IF('For Requestors'!C310="","",((SUM('For Requestors'!E310:G310)/43560)*O315)*0.9)</f>
        <v/>
      </c>
      <c r="Q315" s="230" t="str">
        <f>IF('For Requestors'!C310="","",((SUM('For Requestors'!H310:I310)/43560)*O315)*0.5)</f>
        <v/>
      </c>
      <c r="R315" s="230" t="str">
        <f t="shared" si="18"/>
        <v/>
      </c>
      <c r="S315" s="230" t="str">
        <f t="shared" si="19"/>
        <v/>
      </c>
      <c r="T315" s="229"/>
      <c r="U315" s="229"/>
      <c r="V315" s="230" t="str">
        <f t="shared" si="20"/>
        <v/>
      </c>
      <c r="W315" s="178"/>
      <c r="X315" s="204"/>
      <c r="Y315" s="204"/>
      <c r="Z315" s="204"/>
      <c r="AA315" s="149"/>
      <c r="AB315" s="149"/>
    </row>
    <row r="316" spans="1:28" x14ac:dyDescent="0.25">
      <c r="A316" s="153" t="str">
        <f>IF('For Requestors'!A311 = "","",'For Requestors'!A311)</f>
        <v/>
      </c>
      <c r="B316" s="45" t="str">
        <f>IF('For Requestors'!B311="","",'For Requestors'!B311)</f>
        <v/>
      </c>
      <c r="C316" s="236" t="str">
        <f>IF('For Requestors'!C311="","",'For Requestors'!C311)</f>
        <v/>
      </c>
      <c r="D316" s="179"/>
      <c r="E316" s="148"/>
      <c r="F316" s="225" t="str">
        <f>IF('For Requestors'!L311="","",'For Requestors'!L311)</f>
        <v/>
      </c>
      <c r="G316" s="226" t="str">
        <f>IF('For Requestors'!M311="","",'For Requestors'!M311)</f>
        <v/>
      </c>
      <c r="H316" s="227" t="str">
        <f>IF('For Requestors'!N311="","",'For Requestors'!N311)</f>
        <v/>
      </c>
      <c r="I316" s="211" t="str">
        <f>IF('For Requestors'!K311=0,"",'For Requestors'!K311)</f>
        <v/>
      </c>
      <c r="J316" s="46" t="str">
        <f>IFERROR('For Requestors'!K311/43560,"")</f>
        <v/>
      </c>
      <c r="K316" s="228" t="str">
        <f t="shared" si="17"/>
        <v/>
      </c>
      <c r="L316" s="199" t="str">
        <f>IF('For Requestors'!D311/43560=0,"",'For Requestors'!D311/43560)</f>
        <v/>
      </c>
      <c r="M316" s="199" t="str">
        <f>IF(AND('For Requestors'!E311=0,'For Requestors'!G311=0,'For Requestors'!A311=""),"",SUM('For Requestors'!E311:'For Requestors'!G311)/43560)</f>
        <v/>
      </c>
      <c r="N316" s="199" t="str">
        <f>IF(AND('For Requestors'!H311=0,'For Requestors'!I311=0),"",SUM('For Requestors'!H311:'For Requestors'!I311)/43560)</f>
        <v/>
      </c>
      <c r="O316" s="229"/>
      <c r="P316" s="230" t="str">
        <f>IF('For Requestors'!C311="","",((SUM('For Requestors'!E311:G311)/43560)*O316)*0.9)</f>
        <v/>
      </c>
      <c r="Q316" s="230" t="str">
        <f>IF('For Requestors'!C311="","",((SUM('For Requestors'!H311:I311)/43560)*O316)*0.5)</f>
        <v/>
      </c>
      <c r="R316" s="230" t="str">
        <f t="shared" si="18"/>
        <v/>
      </c>
      <c r="S316" s="230" t="str">
        <f t="shared" si="19"/>
        <v/>
      </c>
      <c r="T316" s="229"/>
      <c r="U316" s="229"/>
      <c r="V316" s="230" t="str">
        <f t="shared" si="20"/>
        <v/>
      </c>
      <c r="W316" s="178"/>
      <c r="X316" s="204"/>
      <c r="Y316" s="204"/>
      <c r="Z316" s="204"/>
      <c r="AA316" s="149"/>
      <c r="AB316" s="149"/>
    </row>
    <row r="317" spans="1:28" x14ac:dyDescent="0.25">
      <c r="A317" s="153" t="str">
        <f>IF('For Requestors'!A312 = "","",'For Requestors'!A312)</f>
        <v/>
      </c>
      <c r="B317" s="45" t="str">
        <f>IF('For Requestors'!B312="","",'For Requestors'!B312)</f>
        <v/>
      </c>
      <c r="C317" s="236" t="str">
        <f>IF('For Requestors'!C312="","",'For Requestors'!C312)</f>
        <v/>
      </c>
      <c r="D317" s="179"/>
      <c r="E317" s="148"/>
      <c r="F317" s="225" t="str">
        <f>IF('For Requestors'!L312="","",'For Requestors'!L312)</f>
        <v/>
      </c>
      <c r="G317" s="226" t="str">
        <f>IF('For Requestors'!M312="","",'For Requestors'!M312)</f>
        <v/>
      </c>
      <c r="H317" s="227" t="str">
        <f>IF('For Requestors'!N312="","",'For Requestors'!N312)</f>
        <v/>
      </c>
      <c r="I317" s="211" t="str">
        <f>IF('For Requestors'!K312=0,"",'For Requestors'!K312)</f>
        <v/>
      </c>
      <c r="J317" s="46" t="str">
        <f>IFERROR('For Requestors'!K312/43560,"")</f>
        <v/>
      </c>
      <c r="K317" s="228" t="str">
        <f t="shared" si="17"/>
        <v/>
      </c>
      <c r="L317" s="199" t="str">
        <f>IF('For Requestors'!D312/43560=0,"",'For Requestors'!D312/43560)</f>
        <v/>
      </c>
      <c r="M317" s="199" t="str">
        <f>IF(AND('For Requestors'!E312=0,'For Requestors'!G312=0,'For Requestors'!A312=""),"",SUM('For Requestors'!E312:'For Requestors'!G312)/43560)</f>
        <v/>
      </c>
      <c r="N317" s="199" t="str">
        <f>IF(AND('For Requestors'!H312=0,'For Requestors'!I312=0),"",SUM('For Requestors'!H312:'For Requestors'!I312)/43560)</f>
        <v/>
      </c>
      <c r="O317" s="229"/>
      <c r="P317" s="230" t="str">
        <f>IF('For Requestors'!C312="","",((SUM('For Requestors'!E312:G312)/43560)*O317)*0.9)</f>
        <v/>
      </c>
      <c r="Q317" s="230" t="str">
        <f>IF('For Requestors'!C312="","",((SUM('For Requestors'!H312:I312)/43560)*O317)*0.5)</f>
        <v/>
      </c>
      <c r="R317" s="230" t="str">
        <f t="shared" si="18"/>
        <v/>
      </c>
      <c r="S317" s="230" t="str">
        <f t="shared" si="19"/>
        <v/>
      </c>
      <c r="T317" s="229"/>
      <c r="U317" s="229"/>
      <c r="V317" s="230" t="str">
        <f t="shared" si="20"/>
        <v/>
      </c>
      <c r="W317" s="178"/>
      <c r="X317" s="204"/>
      <c r="Y317" s="204"/>
      <c r="Z317" s="204"/>
      <c r="AA317" s="149"/>
      <c r="AB317" s="149"/>
    </row>
    <row r="318" spans="1:28" x14ac:dyDescent="0.25">
      <c r="A318" s="153" t="str">
        <f>IF('For Requestors'!A313 = "","",'For Requestors'!A313)</f>
        <v/>
      </c>
      <c r="B318" s="45" t="str">
        <f>IF('For Requestors'!B313="","",'For Requestors'!B313)</f>
        <v/>
      </c>
      <c r="C318" s="236" t="str">
        <f>IF('For Requestors'!C313="","",'For Requestors'!C313)</f>
        <v/>
      </c>
      <c r="D318" s="179"/>
      <c r="E318" s="148"/>
      <c r="F318" s="225" t="str">
        <f>IF('For Requestors'!L313="","",'For Requestors'!L313)</f>
        <v/>
      </c>
      <c r="G318" s="226" t="str">
        <f>IF('For Requestors'!M313="","",'For Requestors'!M313)</f>
        <v/>
      </c>
      <c r="H318" s="227" t="str">
        <f>IF('For Requestors'!N313="","",'For Requestors'!N313)</f>
        <v/>
      </c>
      <c r="I318" s="211" t="str">
        <f>IF('For Requestors'!K313=0,"",'For Requestors'!K313)</f>
        <v/>
      </c>
      <c r="J318" s="46" t="str">
        <f>IFERROR('For Requestors'!K313/43560,"")</f>
        <v/>
      </c>
      <c r="K318" s="228" t="str">
        <f t="shared" si="17"/>
        <v/>
      </c>
      <c r="L318" s="199" t="str">
        <f>IF('For Requestors'!D313/43560=0,"",'For Requestors'!D313/43560)</f>
        <v/>
      </c>
      <c r="M318" s="199" t="str">
        <f>IF(AND('For Requestors'!E313=0,'For Requestors'!G313=0,'For Requestors'!A313=""),"",SUM('For Requestors'!E313:'For Requestors'!G313)/43560)</f>
        <v/>
      </c>
      <c r="N318" s="199" t="str">
        <f>IF(AND('For Requestors'!H313=0,'For Requestors'!I313=0),"",SUM('For Requestors'!H313:'For Requestors'!I313)/43560)</f>
        <v/>
      </c>
      <c r="O318" s="229"/>
      <c r="P318" s="230" t="str">
        <f>IF('For Requestors'!C313="","",((SUM('For Requestors'!E313:G313)/43560)*O318)*0.9)</f>
        <v/>
      </c>
      <c r="Q318" s="230" t="str">
        <f>IF('For Requestors'!C313="","",((SUM('For Requestors'!H313:I313)/43560)*O318)*0.5)</f>
        <v/>
      </c>
      <c r="R318" s="230" t="str">
        <f t="shared" si="18"/>
        <v/>
      </c>
      <c r="S318" s="230" t="str">
        <f t="shared" si="19"/>
        <v/>
      </c>
      <c r="T318" s="229"/>
      <c r="U318" s="229"/>
      <c r="V318" s="230" t="str">
        <f t="shared" si="20"/>
        <v/>
      </c>
      <c r="W318" s="178"/>
      <c r="X318" s="204"/>
      <c r="Y318" s="204"/>
      <c r="Z318" s="204"/>
      <c r="AA318" s="149"/>
      <c r="AB318" s="149"/>
    </row>
    <row r="319" spans="1:28" x14ac:dyDescent="0.25">
      <c r="A319" s="153" t="str">
        <f>IF('For Requestors'!A314 = "","",'For Requestors'!A314)</f>
        <v/>
      </c>
      <c r="B319" s="45" t="str">
        <f>IF('For Requestors'!B314="","",'For Requestors'!B314)</f>
        <v/>
      </c>
      <c r="C319" s="236" t="str">
        <f>IF('For Requestors'!C314="","",'For Requestors'!C314)</f>
        <v/>
      </c>
      <c r="D319" s="179"/>
      <c r="E319" s="148"/>
      <c r="F319" s="225" t="str">
        <f>IF('For Requestors'!L314="","",'For Requestors'!L314)</f>
        <v/>
      </c>
      <c r="G319" s="226" t="str">
        <f>IF('For Requestors'!M314="","",'For Requestors'!M314)</f>
        <v/>
      </c>
      <c r="H319" s="227" t="str">
        <f>IF('For Requestors'!N314="","",'For Requestors'!N314)</f>
        <v/>
      </c>
      <c r="I319" s="211" t="str">
        <f>IF('For Requestors'!K314=0,"",'For Requestors'!K314)</f>
        <v/>
      </c>
      <c r="J319" s="46" t="str">
        <f>IFERROR('For Requestors'!K314/43560,"")</f>
        <v/>
      </c>
      <c r="K319" s="228" t="str">
        <f t="shared" si="17"/>
        <v/>
      </c>
      <c r="L319" s="199" t="str">
        <f>IF('For Requestors'!D314/43560=0,"",'For Requestors'!D314/43560)</f>
        <v/>
      </c>
      <c r="M319" s="199" t="str">
        <f>IF(AND('For Requestors'!E314=0,'For Requestors'!G314=0,'For Requestors'!A314=""),"",SUM('For Requestors'!E314:'For Requestors'!G314)/43560)</f>
        <v/>
      </c>
      <c r="N319" s="199" t="str">
        <f>IF(AND('For Requestors'!H314=0,'For Requestors'!I314=0),"",SUM('For Requestors'!H314:'For Requestors'!I314)/43560)</f>
        <v/>
      </c>
      <c r="O319" s="229"/>
      <c r="P319" s="230" t="str">
        <f>IF('For Requestors'!C314="","",((SUM('For Requestors'!E314:G314)/43560)*O319)*0.9)</f>
        <v/>
      </c>
      <c r="Q319" s="230" t="str">
        <f>IF('For Requestors'!C314="","",((SUM('For Requestors'!H314:I314)/43560)*O319)*0.5)</f>
        <v/>
      </c>
      <c r="R319" s="230" t="str">
        <f t="shared" si="18"/>
        <v/>
      </c>
      <c r="S319" s="230" t="str">
        <f t="shared" si="19"/>
        <v/>
      </c>
      <c r="T319" s="229"/>
      <c r="U319" s="229"/>
      <c r="V319" s="230" t="str">
        <f t="shared" si="20"/>
        <v/>
      </c>
      <c r="W319" s="178"/>
      <c r="X319" s="204"/>
      <c r="Y319" s="204"/>
      <c r="Z319" s="204"/>
      <c r="AA319" s="149"/>
      <c r="AB319" s="149"/>
    </row>
    <row r="320" spans="1:28" x14ac:dyDescent="0.25">
      <c r="A320" s="153" t="str">
        <f>IF('For Requestors'!A315 = "","",'For Requestors'!A315)</f>
        <v/>
      </c>
      <c r="B320" s="45" t="str">
        <f>IF('For Requestors'!B315="","",'For Requestors'!B315)</f>
        <v/>
      </c>
      <c r="C320" s="236" t="str">
        <f>IF('For Requestors'!C315="","",'For Requestors'!C315)</f>
        <v/>
      </c>
      <c r="D320" s="179"/>
      <c r="E320" s="148"/>
      <c r="F320" s="225" t="str">
        <f>IF('For Requestors'!L315="","",'For Requestors'!L315)</f>
        <v/>
      </c>
      <c r="G320" s="226" t="str">
        <f>IF('For Requestors'!M315="","",'For Requestors'!M315)</f>
        <v/>
      </c>
      <c r="H320" s="227" t="str">
        <f>IF('For Requestors'!N315="","",'For Requestors'!N315)</f>
        <v/>
      </c>
      <c r="I320" s="211" t="str">
        <f>IF('For Requestors'!K315=0,"",'For Requestors'!K315)</f>
        <v/>
      </c>
      <c r="J320" s="46" t="str">
        <f>IFERROR('For Requestors'!K315/43560,"")</f>
        <v/>
      </c>
      <c r="K320" s="228" t="str">
        <f t="shared" si="17"/>
        <v/>
      </c>
      <c r="L320" s="199" t="str">
        <f>IF('For Requestors'!D315/43560=0,"",'For Requestors'!D315/43560)</f>
        <v/>
      </c>
      <c r="M320" s="199" t="str">
        <f>IF(AND('For Requestors'!E315=0,'For Requestors'!G315=0,'For Requestors'!A315=""),"",SUM('For Requestors'!E315:'For Requestors'!G315)/43560)</f>
        <v/>
      </c>
      <c r="N320" s="199" t="str">
        <f>IF(AND('For Requestors'!H315=0,'For Requestors'!I315=0),"",SUM('For Requestors'!H315:'For Requestors'!I315)/43560)</f>
        <v/>
      </c>
      <c r="O320" s="229"/>
      <c r="P320" s="230" t="str">
        <f>IF('For Requestors'!C315="","",((SUM('For Requestors'!E315:G315)/43560)*O320)*0.9)</f>
        <v/>
      </c>
      <c r="Q320" s="230" t="str">
        <f>IF('For Requestors'!C315="","",((SUM('For Requestors'!H315:I315)/43560)*O320)*0.5)</f>
        <v/>
      </c>
      <c r="R320" s="230" t="str">
        <f t="shared" si="18"/>
        <v/>
      </c>
      <c r="S320" s="230" t="str">
        <f t="shared" si="19"/>
        <v/>
      </c>
      <c r="T320" s="229"/>
      <c r="U320" s="229"/>
      <c r="V320" s="230" t="str">
        <f t="shared" si="20"/>
        <v/>
      </c>
      <c r="W320" s="178"/>
      <c r="X320" s="204"/>
      <c r="Y320" s="204"/>
      <c r="Z320" s="204"/>
      <c r="AA320" s="149"/>
      <c r="AB320" s="149"/>
    </row>
    <row r="321" spans="1:28" x14ac:dyDescent="0.25">
      <c r="A321" s="153" t="str">
        <f>IF('For Requestors'!A316 = "","",'For Requestors'!A316)</f>
        <v/>
      </c>
      <c r="B321" s="45" t="str">
        <f>IF('For Requestors'!B316="","",'For Requestors'!B316)</f>
        <v/>
      </c>
      <c r="C321" s="236" t="str">
        <f>IF('For Requestors'!C316="","",'For Requestors'!C316)</f>
        <v/>
      </c>
      <c r="D321" s="179"/>
      <c r="E321" s="148"/>
      <c r="F321" s="225" t="str">
        <f>IF('For Requestors'!L316="","",'For Requestors'!L316)</f>
        <v/>
      </c>
      <c r="G321" s="226" t="str">
        <f>IF('For Requestors'!M316="","",'For Requestors'!M316)</f>
        <v/>
      </c>
      <c r="H321" s="227" t="str">
        <f>IF('For Requestors'!N316="","",'For Requestors'!N316)</f>
        <v/>
      </c>
      <c r="I321" s="211" t="str">
        <f>IF('For Requestors'!K316=0,"",'For Requestors'!K316)</f>
        <v/>
      </c>
      <c r="J321" s="46" t="str">
        <f>IFERROR('For Requestors'!K316/43560,"")</f>
        <v/>
      </c>
      <c r="K321" s="228" t="str">
        <f t="shared" si="17"/>
        <v/>
      </c>
      <c r="L321" s="199" t="str">
        <f>IF('For Requestors'!D316/43560=0,"",'For Requestors'!D316/43560)</f>
        <v/>
      </c>
      <c r="M321" s="199" t="str">
        <f>IF(AND('For Requestors'!E316=0,'For Requestors'!G316=0,'For Requestors'!A316=""),"",SUM('For Requestors'!E316:'For Requestors'!G316)/43560)</f>
        <v/>
      </c>
      <c r="N321" s="199" t="str">
        <f>IF(AND('For Requestors'!H316=0,'For Requestors'!I316=0),"",SUM('For Requestors'!H316:'For Requestors'!I316)/43560)</f>
        <v/>
      </c>
      <c r="O321" s="229"/>
      <c r="P321" s="230" t="str">
        <f>IF('For Requestors'!C316="","",((SUM('For Requestors'!E316:G316)/43560)*O321)*0.9)</f>
        <v/>
      </c>
      <c r="Q321" s="230" t="str">
        <f>IF('For Requestors'!C316="","",((SUM('For Requestors'!H316:I316)/43560)*O321)*0.5)</f>
        <v/>
      </c>
      <c r="R321" s="230" t="str">
        <f t="shared" si="18"/>
        <v/>
      </c>
      <c r="S321" s="230" t="str">
        <f t="shared" si="19"/>
        <v/>
      </c>
      <c r="T321" s="229"/>
      <c r="U321" s="229"/>
      <c r="V321" s="230" t="str">
        <f t="shared" si="20"/>
        <v/>
      </c>
      <c r="W321" s="178"/>
      <c r="X321" s="204"/>
      <c r="Y321" s="204"/>
      <c r="Z321" s="204"/>
      <c r="AA321" s="149"/>
      <c r="AB321" s="149"/>
    </row>
    <row r="322" spans="1:28" x14ac:dyDescent="0.25">
      <c r="A322" s="153" t="str">
        <f>IF('For Requestors'!A317 = "","",'For Requestors'!A317)</f>
        <v/>
      </c>
      <c r="B322" s="45" t="str">
        <f>IF('For Requestors'!B317="","",'For Requestors'!B317)</f>
        <v/>
      </c>
      <c r="C322" s="236" t="str">
        <f>IF('For Requestors'!C317="","",'For Requestors'!C317)</f>
        <v/>
      </c>
      <c r="D322" s="179"/>
      <c r="E322" s="148"/>
      <c r="F322" s="225" t="str">
        <f>IF('For Requestors'!L317="","",'For Requestors'!L317)</f>
        <v/>
      </c>
      <c r="G322" s="226" t="str">
        <f>IF('For Requestors'!M317="","",'For Requestors'!M317)</f>
        <v/>
      </c>
      <c r="H322" s="227" t="str">
        <f>IF('For Requestors'!N317="","",'For Requestors'!N317)</f>
        <v/>
      </c>
      <c r="I322" s="211" t="str">
        <f>IF('For Requestors'!K317=0,"",'For Requestors'!K317)</f>
        <v/>
      </c>
      <c r="J322" s="46" t="str">
        <f>IFERROR('For Requestors'!K317/43560,"")</f>
        <v/>
      </c>
      <c r="K322" s="228" t="str">
        <f t="shared" si="17"/>
        <v/>
      </c>
      <c r="L322" s="199" t="str">
        <f>IF('For Requestors'!D317/43560=0,"",'For Requestors'!D317/43560)</f>
        <v/>
      </c>
      <c r="M322" s="199" t="str">
        <f>IF(AND('For Requestors'!E317=0,'For Requestors'!G317=0,'For Requestors'!A317=""),"",SUM('For Requestors'!E317:'For Requestors'!G317)/43560)</f>
        <v/>
      </c>
      <c r="N322" s="199" t="str">
        <f>IF(AND('For Requestors'!H317=0,'For Requestors'!I317=0),"",SUM('For Requestors'!H317:'For Requestors'!I317)/43560)</f>
        <v/>
      </c>
      <c r="O322" s="229"/>
      <c r="P322" s="230" t="str">
        <f>IF('For Requestors'!C317="","",((SUM('For Requestors'!E317:G317)/43560)*O322)*0.9)</f>
        <v/>
      </c>
      <c r="Q322" s="230" t="str">
        <f>IF('For Requestors'!C317="","",((SUM('For Requestors'!H317:I317)/43560)*O322)*0.5)</f>
        <v/>
      </c>
      <c r="R322" s="230" t="str">
        <f t="shared" si="18"/>
        <v/>
      </c>
      <c r="S322" s="230" t="str">
        <f t="shared" si="19"/>
        <v/>
      </c>
      <c r="T322" s="229"/>
      <c r="U322" s="229"/>
      <c r="V322" s="230" t="str">
        <f t="shared" si="20"/>
        <v/>
      </c>
      <c r="W322" s="178"/>
      <c r="X322" s="204"/>
      <c r="Y322" s="204"/>
      <c r="Z322" s="204"/>
      <c r="AA322" s="149"/>
      <c r="AB322" s="149"/>
    </row>
    <row r="323" spans="1:28" x14ac:dyDescent="0.25">
      <c r="A323" s="153" t="str">
        <f>IF('For Requestors'!A318 = "","",'For Requestors'!A318)</f>
        <v/>
      </c>
      <c r="B323" s="45" t="str">
        <f>IF('For Requestors'!B318="","",'For Requestors'!B318)</f>
        <v/>
      </c>
      <c r="C323" s="236" t="str">
        <f>IF('For Requestors'!C318="","",'For Requestors'!C318)</f>
        <v/>
      </c>
      <c r="D323" s="179"/>
      <c r="E323" s="148"/>
      <c r="F323" s="225" t="str">
        <f>IF('For Requestors'!L318="","",'For Requestors'!L318)</f>
        <v/>
      </c>
      <c r="G323" s="226" t="str">
        <f>IF('For Requestors'!M318="","",'For Requestors'!M318)</f>
        <v/>
      </c>
      <c r="H323" s="227" t="str">
        <f>IF('For Requestors'!N318="","",'For Requestors'!N318)</f>
        <v/>
      </c>
      <c r="I323" s="211" t="str">
        <f>IF('For Requestors'!K318=0,"",'For Requestors'!K318)</f>
        <v/>
      </c>
      <c r="J323" s="46" t="str">
        <f>IFERROR('For Requestors'!K318/43560,"")</f>
        <v/>
      </c>
      <c r="K323" s="228" t="str">
        <f t="shared" si="17"/>
        <v/>
      </c>
      <c r="L323" s="199" t="str">
        <f>IF('For Requestors'!D318/43560=0,"",'For Requestors'!D318/43560)</f>
        <v/>
      </c>
      <c r="M323" s="199" t="str">
        <f>IF(AND('For Requestors'!E318=0,'For Requestors'!G318=0,'For Requestors'!A318=""),"",SUM('For Requestors'!E318:'For Requestors'!G318)/43560)</f>
        <v/>
      </c>
      <c r="N323" s="199" t="str">
        <f>IF(AND('For Requestors'!H318=0,'For Requestors'!I318=0),"",SUM('For Requestors'!H318:'For Requestors'!I318)/43560)</f>
        <v/>
      </c>
      <c r="O323" s="229"/>
      <c r="P323" s="230" t="str">
        <f>IF('For Requestors'!C318="","",((SUM('For Requestors'!E318:G318)/43560)*O323)*0.9)</f>
        <v/>
      </c>
      <c r="Q323" s="230" t="str">
        <f>IF('For Requestors'!C318="","",((SUM('For Requestors'!H318:I318)/43560)*O323)*0.5)</f>
        <v/>
      </c>
      <c r="R323" s="230" t="str">
        <f t="shared" si="18"/>
        <v/>
      </c>
      <c r="S323" s="230" t="str">
        <f t="shared" si="19"/>
        <v/>
      </c>
      <c r="T323" s="229"/>
      <c r="U323" s="229"/>
      <c r="V323" s="230" t="str">
        <f t="shared" si="20"/>
        <v/>
      </c>
      <c r="W323" s="178"/>
      <c r="X323" s="204"/>
      <c r="Y323" s="204"/>
      <c r="Z323" s="204"/>
      <c r="AA323" s="149"/>
      <c r="AB323" s="149"/>
    </row>
    <row r="324" spans="1:28" x14ac:dyDescent="0.25">
      <c r="A324" s="153" t="str">
        <f>IF('For Requestors'!A319 = "","",'For Requestors'!A319)</f>
        <v/>
      </c>
      <c r="B324" s="45" t="str">
        <f>IF('For Requestors'!B319="","",'For Requestors'!B319)</f>
        <v/>
      </c>
      <c r="C324" s="236" t="str">
        <f>IF('For Requestors'!C319="","",'For Requestors'!C319)</f>
        <v/>
      </c>
      <c r="D324" s="179"/>
      <c r="E324" s="148"/>
      <c r="F324" s="225" t="str">
        <f>IF('For Requestors'!L319="","",'For Requestors'!L319)</f>
        <v/>
      </c>
      <c r="G324" s="226" t="str">
        <f>IF('For Requestors'!M319="","",'For Requestors'!M319)</f>
        <v/>
      </c>
      <c r="H324" s="227" t="str">
        <f>IF('For Requestors'!N319="","",'For Requestors'!N319)</f>
        <v/>
      </c>
      <c r="I324" s="211" t="str">
        <f>IF('For Requestors'!K319=0,"",'For Requestors'!K319)</f>
        <v/>
      </c>
      <c r="J324" s="46" t="str">
        <f>IFERROR('For Requestors'!K319/43560,"")</f>
        <v/>
      </c>
      <c r="K324" s="228" t="str">
        <f t="shared" si="17"/>
        <v/>
      </c>
      <c r="L324" s="199" t="str">
        <f>IF('For Requestors'!D319/43560=0,"",'For Requestors'!D319/43560)</f>
        <v/>
      </c>
      <c r="M324" s="199" t="str">
        <f>IF(AND('For Requestors'!E319=0,'For Requestors'!G319=0,'For Requestors'!A319=""),"",SUM('For Requestors'!E319:'For Requestors'!G319)/43560)</f>
        <v/>
      </c>
      <c r="N324" s="199" t="str">
        <f>IF(AND('For Requestors'!H319=0,'For Requestors'!I319=0),"",SUM('For Requestors'!H319:'For Requestors'!I319)/43560)</f>
        <v/>
      </c>
      <c r="O324" s="229"/>
      <c r="P324" s="230" t="str">
        <f>IF('For Requestors'!C319="","",((SUM('For Requestors'!E319:G319)/43560)*O324)*0.9)</f>
        <v/>
      </c>
      <c r="Q324" s="230" t="str">
        <f>IF('For Requestors'!C319="","",((SUM('For Requestors'!H319:I319)/43560)*O324)*0.5)</f>
        <v/>
      </c>
      <c r="R324" s="230" t="str">
        <f t="shared" si="18"/>
        <v/>
      </c>
      <c r="S324" s="230" t="str">
        <f t="shared" si="19"/>
        <v/>
      </c>
      <c r="T324" s="229"/>
      <c r="U324" s="229"/>
      <c r="V324" s="230" t="str">
        <f t="shared" si="20"/>
        <v/>
      </c>
      <c r="W324" s="178"/>
      <c r="X324" s="204"/>
      <c r="Y324" s="204"/>
      <c r="Z324" s="204"/>
      <c r="AA324" s="149"/>
      <c r="AB324" s="149"/>
    </row>
    <row r="325" spans="1:28" x14ac:dyDescent="0.25">
      <c r="A325" s="153" t="str">
        <f>IF('For Requestors'!A320 = "","",'For Requestors'!A320)</f>
        <v/>
      </c>
      <c r="B325" s="45" t="str">
        <f>IF('For Requestors'!B320="","",'For Requestors'!B320)</f>
        <v/>
      </c>
      <c r="C325" s="236" t="str">
        <f>IF('For Requestors'!C320="","",'For Requestors'!C320)</f>
        <v/>
      </c>
      <c r="D325" s="179"/>
      <c r="E325" s="148"/>
      <c r="F325" s="225" t="str">
        <f>IF('For Requestors'!L320="","",'For Requestors'!L320)</f>
        <v/>
      </c>
      <c r="G325" s="226" t="str">
        <f>IF('For Requestors'!M320="","",'For Requestors'!M320)</f>
        <v/>
      </c>
      <c r="H325" s="227" t="str">
        <f>IF('For Requestors'!N320="","",'For Requestors'!N320)</f>
        <v/>
      </c>
      <c r="I325" s="211" t="str">
        <f>IF('For Requestors'!K320=0,"",'For Requestors'!K320)</f>
        <v/>
      </c>
      <c r="J325" s="46" t="str">
        <f>IFERROR('For Requestors'!K320/43560,"")</f>
        <v/>
      </c>
      <c r="K325" s="228" t="str">
        <f t="shared" si="17"/>
        <v/>
      </c>
      <c r="L325" s="199" t="str">
        <f>IF('For Requestors'!D320/43560=0,"",'For Requestors'!D320/43560)</f>
        <v/>
      </c>
      <c r="M325" s="199" t="str">
        <f>IF(AND('For Requestors'!E320=0,'For Requestors'!G320=0,'For Requestors'!A320=""),"",SUM('For Requestors'!E320:'For Requestors'!G320)/43560)</f>
        <v/>
      </c>
      <c r="N325" s="199" t="str">
        <f>IF(AND('For Requestors'!H320=0,'For Requestors'!I320=0),"",SUM('For Requestors'!H320:'For Requestors'!I320)/43560)</f>
        <v/>
      </c>
      <c r="O325" s="229"/>
      <c r="P325" s="230" t="str">
        <f>IF('For Requestors'!C320="","",((SUM('For Requestors'!E320:G320)/43560)*O325)*0.9)</f>
        <v/>
      </c>
      <c r="Q325" s="230" t="str">
        <f>IF('For Requestors'!C320="","",((SUM('For Requestors'!H320:I320)/43560)*O325)*0.5)</f>
        <v/>
      </c>
      <c r="R325" s="230" t="str">
        <f t="shared" si="18"/>
        <v/>
      </c>
      <c r="S325" s="230" t="str">
        <f t="shared" si="19"/>
        <v/>
      </c>
      <c r="T325" s="229"/>
      <c r="U325" s="229"/>
      <c r="V325" s="230" t="str">
        <f t="shared" si="20"/>
        <v/>
      </c>
      <c r="W325" s="178"/>
      <c r="X325" s="204"/>
      <c r="Y325" s="204"/>
      <c r="Z325" s="204"/>
      <c r="AA325" s="149"/>
      <c r="AB325" s="149"/>
    </row>
    <row r="326" spans="1:28" x14ac:dyDescent="0.25">
      <c r="A326" s="153" t="str">
        <f>IF('For Requestors'!A321 = "","",'For Requestors'!A321)</f>
        <v/>
      </c>
      <c r="B326" s="45" t="str">
        <f>IF('For Requestors'!B321="","",'For Requestors'!B321)</f>
        <v/>
      </c>
      <c r="C326" s="236" t="str">
        <f>IF('For Requestors'!C321="","",'For Requestors'!C321)</f>
        <v/>
      </c>
      <c r="D326" s="179"/>
      <c r="E326" s="148"/>
      <c r="F326" s="225" t="str">
        <f>IF('For Requestors'!L321="","",'For Requestors'!L321)</f>
        <v/>
      </c>
      <c r="G326" s="226" t="str">
        <f>IF('For Requestors'!M321="","",'For Requestors'!M321)</f>
        <v/>
      </c>
      <c r="H326" s="227" t="str">
        <f>IF('For Requestors'!N321="","",'For Requestors'!N321)</f>
        <v/>
      </c>
      <c r="I326" s="211" t="str">
        <f>IF('For Requestors'!K321=0,"",'For Requestors'!K321)</f>
        <v/>
      </c>
      <c r="J326" s="46" t="str">
        <f>IFERROR('For Requestors'!K321/43560,"")</f>
        <v/>
      </c>
      <c r="K326" s="228" t="str">
        <f t="shared" si="17"/>
        <v/>
      </c>
      <c r="L326" s="199" t="str">
        <f>IF('For Requestors'!D321/43560=0,"",'For Requestors'!D321/43560)</f>
        <v/>
      </c>
      <c r="M326" s="199" t="str">
        <f>IF(AND('For Requestors'!E321=0,'For Requestors'!G321=0,'For Requestors'!A321=""),"",SUM('For Requestors'!E321:'For Requestors'!G321)/43560)</f>
        <v/>
      </c>
      <c r="N326" s="199" t="str">
        <f>IF(AND('For Requestors'!H321=0,'For Requestors'!I321=0),"",SUM('For Requestors'!H321:'For Requestors'!I321)/43560)</f>
        <v/>
      </c>
      <c r="O326" s="229"/>
      <c r="P326" s="230" t="str">
        <f>IF('For Requestors'!C321="","",((SUM('For Requestors'!E321:G321)/43560)*O326)*0.9)</f>
        <v/>
      </c>
      <c r="Q326" s="230" t="str">
        <f>IF('For Requestors'!C321="","",((SUM('For Requestors'!H321:I321)/43560)*O326)*0.5)</f>
        <v/>
      </c>
      <c r="R326" s="230" t="str">
        <f t="shared" si="18"/>
        <v/>
      </c>
      <c r="S326" s="230" t="str">
        <f t="shared" si="19"/>
        <v/>
      </c>
      <c r="T326" s="229"/>
      <c r="U326" s="229"/>
      <c r="V326" s="230" t="str">
        <f t="shared" si="20"/>
        <v/>
      </c>
      <c r="W326" s="178"/>
      <c r="X326" s="204"/>
      <c r="Y326" s="204"/>
      <c r="Z326" s="204"/>
      <c r="AA326" s="149"/>
      <c r="AB326" s="149"/>
    </row>
    <row r="327" spans="1:28" x14ac:dyDescent="0.25">
      <c r="A327" s="153" t="str">
        <f>IF('For Requestors'!A322 = "","",'For Requestors'!A322)</f>
        <v/>
      </c>
      <c r="B327" s="45" t="str">
        <f>IF('For Requestors'!B322="","",'For Requestors'!B322)</f>
        <v/>
      </c>
      <c r="C327" s="236" t="str">
        <f>IF('For Requestors'!C322="","",'For Requestors'!C322)</f>
        <v/>
      </c>
      <c r="D327" s="179"/>
      <c r="E327" s="148"/>
      <c r="F327" s="225" t="str">
        <f>IF('For Requestors'!L322="","",'For Requestors'!L322)</f>
        <v/>
      </c>
      <c r="G327" s="226" t="str">
        <f>IF('For Requestors'!M322="","",'For Requestors'!M322)</f>
        <v/>
      </c>
      <c r="H327" s="227" t="str">
        <f>IF('For Requestors'!N322="","",'For Requestors'!N322)</f>
        <v/>
      </c>
      <c r="I327" s="211" t="str">
        <f>IF('For Requestors'!K322=0,"",'For Requestors'!K322)</f>
        <v/>
      </c>
      <c r="J327" s="46" t="str">
        <f>IFERROR('For Requestors'!K322/43560,"")</f>
        <v/>
      </c>
      <c r="K327" s="228" t="str">
        <f t="shared" si="17"/>
        <v/>
      </c>
      <c r="L327" s="199" t="str">
        <f>IF('For Requestors'!D322/43560=0,"",'For Requestors'!D322/43560)</f>
        <v/>
      </c>
      <c r="M327" s="199" t="str">
        <f>IF(AND('For Requestors'!E322=0,'For Requestors'!G322=0,'For Requestors'!A322=""),"",SUM('For Requestors'!E322:'For Requestors'!G322)/43560)</f>
        <v/>
      </c>
      <c r="N327" s="199" t="str">
        <f>IF(AND('For Requestors'!H322=0,'For Requestors'!I322=0),"",SUM('For Requestors'!H322:'For Requestors'!I322)/43560)</f>
        <v/>
      </c>
      <c r="O327" s="229"/>
      <c r="P327" s="230" t="str">
        <f>IF('For Requestors'!C322="","",((SUM('For Requestors'!E322:G322)/43560)*O327)*0.9)</f>
        <v/>
      </c>
      <c r="Q327" s="230" t="str">
        <f>IF('For Requestors'!C322="","",((SUM('For Requestors'!H322:I322)/43560)*O327)*0.5)</f>
        <v/>
      </c>
      <c r="R327" s="230" t="str">
        <f t="shared" si="18"/>
        <v/>
      </c>
      <c r="S327" s="230" t="str">
        <f t="shared" si="19"/>
        <v/>
      </c>
      <c r="T327" s="229"/>
      <c r="U327" s="229"/>
      <c r="V327" s="230" t="str">
        <f t="shared" si="20"/>
        <v/>
      </c>
      <c r="W327" s="178"/>
      <c r="X327" s="204"/>
      <c r="Y327" s="204"/>
      <c r="Z327" s="204"/>
      <c r="AA327" s="149"/>
      <c r="AB327" s="149"/>
    </row>
    <row r="328" spans="1:28" x14ac:dyDescent="0.25">
      <c r="A328" s="153" t="str">
        <f>IF('For Requestors'!A323 = "","",'For Requestors'!A323)</f>
        <v/>
      </c>
      <c r="B328" s="45" t="str">
        <f>IF('For Requestors'!B323="","",'For Requestors'!B323)</f>
        <v/>
      </c>
      <c r="C328" s="236" t="str">
        <f>IF('For Requestors'!C323="","",'For Requestors'!C323)</f>
        <v/>
      </c>
      <c r="D328" s="179"/>
      <c r="E328" s="148"/>
      <c r="F328" s="225" t="str">
        <f>IF('For Requestors'!L323="","",'For Requestors'!L323)</f>
        <v/>
      </c>
      <c r="G328" s="226" t="str">
        <f>IF('For Requestors'!M323="","",'For Requestors'!M323)</f>
        <v/>
      </c>
      <c r="H328" s="227" t="str">
        <f>IF('For Requestors'!N323="","",'For Requestors'!N323)</f>
        <v/>
      </c>
      <c r="I328" s="211" t="str">
        <f>IF('For Requestors'!K323=0,"",'For Requestors'!K323)</f>
        <v/>
      </c>
      <c r="J328" s="46" t="str">
        <f>IFERROR('For Requestors'!K323/43560,"")</f>
        <v/>
      </c>
      <c r="K328" s="228" t="str">
        <f t="shared" si="17"/>
        <v/>
      </c>
      <c r="L328" s="199" t="str">
        <f>IF('For Requestors'!D323/43560=0,"",'For Requestors'!D323/43560)</f>
        <v/>
      </c>
      <c r="M328" s="199" t="str">
        <f>IF(AND('For Requestors'!E323=0,'For Requestors'!G323=0,'For Requestors'!A323=""),"",SUM('For Requestors'!E323:'For Requestors'!G323)/43560)</f>
        <v/>
      </c>
      <c r="N328" s="199" t="str">
        <f>IF(AND('For Requestors'!H323=0,'For Requestors'!I323=0),"",SUM('For Requestors'!H323:'For Requestors'!I323)/43560)</f>
        <v/>
      </c>
      <c r="O328" s="229"/>
      <c r="P328" s="230" t="str">
        <f>IF('For Requestors'!C323="","",((SUM('For Requestors'!E323:G323)/43560)*O328)*0.9)</f>
        <v/>
      </c>
      <c r="Q328" s="230" t="str">
        <f>IF('For Requestors'!C323="","",((SUM('For Requestors'!H323:I323)/43560)*O328)*0.5)</f>
        <v/>
      </c>
      <c r="R328" s="230" t="str">
        <f t="shared" si="18"/>
        <v/>
      </c>
      <c r="S328" s="230" t="str">
        <f t="shared" si="19"/>
        <v/>
      </c>
      <c r="T328" s="229"/>
      <c r="U328" s="229"/>
      <c r="V328" s="230" t="str">
        <f t="shared" si="20"/>
        <v/>
      </c>
      <c r="W328" s="178"/>
      <c r="X328" s="204"/>
      <c r="Y328" s="204"/>
      <c r="Z328" s="204"/>
      <c r="AA328" s="149"/>
      <c r="AB328" s="149"/>
    </row>
    <row r="329" spans="1:28" x14ac:dyDescent="0.25">
      <c r="A329" s="153" t="str">
        <f>IF('For Requestors'!A324 = "","",'For Requestors'!A324)</f>
        <v/>
      </c>
      <c r="B329" s="45" t="str">
        <f>IF('For Requestors'!B324="","",'For Requestors'!B324)</f>
        <v/>
      </c>
      <c r="C329" s="236" t="str">
        <f>IF('For Requestors'!C324="","",'For Requestors'!C324)</f>
        <v/>
      </c>
      <c r="D329" s="179"/>
      <c r="E329" s="148"/>
      <c r="F329" s="225" t="str">
        <f>IF('For Requestors'!L324="","",'For Requestors'!L324)</f>
        <v/>
      </c>
      <c r="G329" s="226" t="str">
        <f>IF('For Requestors'!M324="","",'For Requestors'!M324)</f>
        <v/>
      </c>
      <c r="H329" s="227" t="str">
        <f>IF('For Requestors'!N324="","",'For Requestors'!N324)</f>
        <v/>
      </c>
      <c r="I329" s="211" t="str">
        <f>IF('For Requestors'!K324=0,"",'For Requestors'!K324)</f>
        <v/>
      </c>
      <c r="J329" s="46" t="str">
        <f>IFERROR('For Requestors'!K324/43560,"")</f>
        <v/>
      </c>
      <c r="K329" s="228" t="str">
        <f t="shared" si="17"/>
        <v/>
      </c>
      <c r="L329" s="199" t="str">
        <f>IF('For Requestors'!D324/43560=0,"",'For Requestors'!D324/43560)</f>
        <v/>
      </c>
      <c r="M329" s="199" t="str">
        <f>IF(AND('For Requestors'!E324=0,'For Requestors'!G324=0,'For Requestors'!A324=""),"",SUM('For Requestors'!E324:'For Requestors'!G324)/43560)</f>
        <v/>
      </c>
      <c r="N329" s="199" t="str">
        <f>IF(AND('For Requestors'!H324=0,'For Requestors'!I324=0),"",SUM('For Requestors'!H324:'For Requestors'!I324)/43560)</f>
        <v/>
      </c>
      <c r="O329" s="229"/>
      <c r="P329" s="230" t="str">
        <f>IF('For Requestors'!C324="","",((SUM('For Requestors'!E324:G324)/43560)*O329)*0.9)</f>
        <v/>
      </c>
      <c r="Q329" s="230" t="str">
        <f>IF('For Requestors'!C324="","",((SUM('For Requestors'!H324:I324)/43560)*O329)*0.5)</f>
        <v/>
      </c>
      <c r="R329" s="230" t="str">
        <f t="shared" si="18"/>
        <v/>
      </c>
      <c r="S329" s="230" t="str">
        <f t="shared" si="19"/>
        <v/>
      </c>
      <c r="T329" s="229"/>
      <c r="U329" s="229"/>
      <c r="V329" s="230" t="str">
        <f t="shared" si="20"/>
        <v/>
      </c>
      <c r="W329" s="178"/>
      <c r="X329" s="204"/>
      <c r="Y329" s="204"/>
      <c r="Z329" s="204"/>
      <c r="AA329" s="149"/>
      <c r="AB329" s="149"/>
    </row>
    <row r="330" spans="1:28" x14ac:dyDescent="0.25">
      <c r="A330" s="153" t="str">
        <f>IF('For Requestors'!A325 = "","",'For Requestors'!A325)</f>
        <v/>
      </c>
      <c r="B330" s="45" t="str">
        <f>IF('For Requestors'!B325="","",'For Requestors'!B325)</f>
        <v/>
      </c>
      <c r="C330" s="236" t="str">
        <f>IF('For Requestors'!C325="","",'For Requestors'!C325)</f>
        <v/>
      </c>
      <c r="D330" s="179"/>
      <c r="E330" s="148"/>
      <c r="F330" s="225" t="str">
        <f>IF('For Requestors'!L325="","",'For Requestors'!L325)</f>
        <v/>
      </c>
      <c r="G330" s="226" t="str">
        <f>IF('For Requestors'!M325="","",'For Requestors'!M325)</f>
        <v/>
      </c>
      <c r="H330" s="227" t="str">
        <f>IF('For Requestors'!N325="","",'For Requestors'!N325)</f>
        <v/>
      </c>
      <c r="I330" s="211" t="str">
        <f>IF('For Requestors'!K325=0,"",'For Requestors'!K325)</f>
        <v/>
      </c>
      <c r="J330" s="46" t="str">
        <f>IFERROR('For Requestors'!K325/43560,"")</f>
        <v/>
      </c>
      <c r="K330" s="228" t="str">
        <f t="shared" si="17"/>
        <v/>
      </c>
      <c r="L330" s="199" t="str">
        <f>IF('For Requestors'!D325/43560=0,"",'For Requestors'!D325/43560)</f>
        <v/>
      </c>
      <c r="M330" s="199" t="str">
        <f>IF(AND('For Requestors'!E325=0,'For Requestors'!G325=0,'For Requestors'!A325=""),"",SUM('For Requestors'!E325:'For Requestors'!G325)/43560)</f>
        <v/>
      </c>
      <c r="N330" s="199" t="str">
        <f>IF(AND('For Requestors'!H325=0,'For Requestors'!I325=0),"",SUM('For Requestors'!H325:'For Requestors'!I325)/43560)</f>
        <v/>
      </c>
      <c r="O330" s="229"/>
      <c r="P330" s="230" t="str">
        <f>IF('For Requestors'!C325="","",((SUM('For Requestors'!E325:G325)/43560)*O330)*0.9)</f>
        <v/>
      </c>
      <c r="Q330" s="230" t="str">
        <f>IF('For Requestors'!C325="","",((SUM('For Requestors'!H325:I325)/43560)*O330)*0.5)</f>
        <v/>
      </c>
      <c r="R330" s="230" t="str">
        <f t="shared" si="18"/>
        <v/>
      </c>
      <c r="S330" s="230" t="str">
        <f t="shared" si="19"/>
        <v/>
      </c>
      <c r="T330" s="229"/>
      <c r="U330" s="229"/>
      <c r="V330" s="230" t="str">
        <f t="shared" si="20"/>
        <v/>
      </c>
      <c r="W330" s="178"/>
      <c r="X330" s="204"/>
      <c r="Y330" s="204"/>
      <c r="Z330" s="204"/>
      <c r="AA330" s="149"/>
      <c r="AB330" s="149"/>
    </row>
    <row r="331" spans="1:28" x14ac:dyDescent="0.25">
      <c r="A331" s="153" t="str">
        <f>IF('For Requestors'!A326 = "","",'For Requestors'!A326)</f>
        <v/>
      </c>
      <c r="B331" s="45" t="str">
        <f>IF('For Requestors'!B326="","",'For Requestors'!B326)</f>
        <v/>
      </c>
      <c r="C331" s="236" t="str">
        <f>IF('For Requestors'!C326="","",'For Requestors'!C326)</f>
        <v/>
      </c>
      <c r="D331" s="179"/>
      <c r="E331" s="148"/>
      <c r="F331" s="225" t="str">
        <f>IF('For Requestors'!L326="","",'For Requestors'!L326)</f>
        <v/>
      </c>
      <c r="G331" s="226" t="str">
        <f>IF('For Requestors'!M326="","",'For Requestors'!M326)</f>
        <v/>
      </c>
      <c r="H331" s="227" t="str">
        <f>IF('For Requestors'!N326="","",'For Requestors'!N326)</f>
        <v/>
      </c>
      <c r="I331" s="211" t="str">
        <f>IF('For Requestors'!K326=0,"",'For Requestors'!K326)</f>
        <v/>
      </c>
      <c r="J331" s="46" t="str">
        <f>IFERROR('For Requestors'!K326/43560,"")</f>
        <v/>
      </c>
      <c r="K331" s="228" t="str">
        <f t="shared" ref="K331:K394" si="21">IFERROR(G331/J331,"")</f>
        <v/>
      </c>
      <c r="L331" s="199" t="str">
        <f>IF('For Requestors'!D326/43560=0,"",'For Requestors'!D326/43560)</f>
        <v/>
      </c>
      <c r="M331" s="199" t="str">
        <f>IF(AND('For Requestors'!E326=0,'For Requestors'!G326=0,'For Requestors'!A326=""),"",SUM('For Requestors'!E326:'For Requestors'!G326)/43560)</f>
        <v/>
      </c>
      <c r="N331" s="199" t="str">
        <f>IF(AND('For Requestors'!H326=0,'For Requestors'!I326=0),"",SUM('For Requestors'!H326:'For Requestors'!I326)/43560)</f>
        <v/>
      </c>
      <c r="O331" s="229"/>
      <c r="P331" s="230" t="str">
        <f>IF('For Requestors'!C326="","",((SUM('For Requestors'!E326:G326)/43560)*O331)*0.9)</f>
        <v/>
      </c>
      <c r="Q331" s="230" t="str">
        <f>IF('For Requestors'!C326="","",((SUM('For Requestors'!H326:I326)/43560)*O331)*0.5)</f>
        <v/>
      </c>
      <c r="R331" s="230" t="str">
        <f t="shared" ref="R331:R394" si="22">IFERROR(L331*O331, "")</f>
        <v/>
      </c>
      <c r="S331" s="230" t="str">
        <f t="shared" ref="S331:S394" si="23">IFERROR(P331+Q331,"")</f>
        <v/>
      </c>
      <c r="T331" s="229"/>
      <c r="U331" s="229"/>
      <c r="V331" s="230" t="str">
        <f t="shared" ref="V331:V394" si="24">IF(SUM(R331:U331) = 0,"",SUM(R331:U331))</f>
        <v/>
      </c>
      <c r="W331" s="178"/>
      <c r="X331" s="204"/>
      <c r="Y331" s="204"/>
      <c r="Z331" s="204"/>
      <c r="AA331" s="149"/>
      <c r="AB331" s="149"/>
    </row>
    <row r="332" spans="1:28" x14ac:dyDescent="0.25">
      <c r="A332" s="153" t="str">
        <f>IF('For Requestors'!A327 = "","",'For Requestors'!A327)</f>
        <v/>
      </c>
      <c r="B332" s="45" t="str">
        <f>IF('For Requestors'!B327="","",'For Requestors'!B327)</f>
        <v/>
      </c>
      <c r="C332" s="236" t="str">
        <f>IF('For Requestors'!C327="","",'For Requestors'!C327)</f>
        <v/>
      </c>
      <c r="D332" s="179"/>
      <c r="E332" s="148"/>
      <c r="F332" s="225" t="str">
        <f>IF('For Requestors'!L327="","",'For Requestors'!L327)</f>
        <v/>
      </c>
      <c r="G332" s="226" t="str">
        <f>IF('For Requestors'!M327="","",'For Requestors'!M327)</f>
        <v/>
      </c>
      <c r="H332" s="227" t="str">
        <f>IF('For Requestors'!N327="","",'For Requestors'!N327)</f>
        <v/>
      </c>
      <c r="I332" s="211" t="str">
        <f>IF('For Requestors'!K327=0,"",'For Requestors'!K327)</f>
        <v/>
      </c>
      <c r="J332" s="46" t="str">
        <f>IFERROR('For Requestors'!K327/43560,"")</f>
        <v/>
      </c>
      <c r="K332" s="228" t="str">
        <f t="shared" si="21"/>
        <v/>
      </c>
      <c r="L332" s="199" t="str">
        <f>IF('For Requestors'!D327/43560=0,"",'For Requestors'!D327/43560)</f>
        <v/>
      </c>
      <c r="M332" s="199" t="str">
        <f>IF(AND('For Requestors'!E327=0,'For Requestors'!G327=0,'For Requestors'!A327=""),"",SUM('For Requestors'!E327:'For Requestors'!G327)/43560)</f>
        <v/>
      </c>
      <c r="N332" s="199" t="str">
        <f>IF(AND('For Requestors'!H327=0,'For Requestors'!I327=0),"",SUM('For Requestors'!H327:'For Requestors'!I327)/43560)</f>
        <v/>
      </c>
      <c r="O332" s="229"/>
      <c r="P332" s="230" t="str">
        <f>IF('For Requestors'!C327="","",((SUM('For Requestors'!E327:G327)/43560)*O332)*0.9)</f>
        <v/>
      </c>
      <c r="Q332" s="230" t="str">
        <f>IF('For Requestors'!C327="","",((SUM('For Requestors'!H327:I327)/43560)*O332)*0.5)</f>
        <v/>
      </c>
      <c r="R332" s="230" t="str">
        <f t="shared" si="22"/>
        <v/>
      </c>
      <c r="S332" s="230" t="str">
        <f t="shared" si="23"/>
        <v/>
      </c>
      <c r="T332" s="229"/>
      <c r="U332" s="229"/>
      <c r="V332" s="230" t="str">
        <f t="shared" si="24"/>
        <v/>
      </c>
      <c r="W332" s="178"/>
      <c r="X332" s="204"/>
      <c r="Y332" s="204"/>
      <c r="Z332" s="204"/>
      <c r="AA332" s="149"/>
      <c r="AB332" s="149"/>
    </row>
    <row r="333" spans="1:28" x14ac:dyDescent="0.25">
      <c r="A333" s="153" t="str">
        <f>IF('For Requestors'!A328 = "","",'For Requestors'!A328)</f>
        <v/>
      </c>
      <c r="B333" s="45" t="str">
        <f>IF('For Requestors'!B328="","",'For Requestors'!B328)</f>
        <v/>
      </c>
      <c r="C333" s="236" t="str">
        <f>IF('For Requestors'!C328="","",'For Requestors'!C328)</f>
        <v/>
      </c>
      <c r="D333" s="179"/>
      <c r="E333" s="148"/>
      <c r="F333" s="225" t="str">
        <f>IF('For Requestors'!L328="","",'For Requestors'!L328)</f>
        <v/>
      </c>
      <c r="G333" s="226" t="str">
        <f>IF('For Requestors'!M328="","",'For Requestors'!M328)</f>
        <v/>
      </c>
      <c r="H333" s="227" t="str">
        <f>IF('For Requestors'!N328="","",'For Requestors'!N328)</f>
        <v/>
      </c>
      <c r="I333" s="211" t="str">
        <f>IF('For Requestors'!K328=0,"",'For Requestors'!K328)</f>
        <v/>
      </c>
      <c r="J333" s="46" t="str">
        <f>IFERROR('For Requestors'!K328/43560,"")</f>
        <v/>
      </c>
      <c r="K333" s="228" t="str">
        <f t="shared" si="21"/>
        <v/>
      </c>
      <c r="L333" s="199" t="str">
        <f>IF('For Requestors'!D328/43560=0,"",'For Requestors'!D328/43560)</f>
        <v/>
      </c>
      <c r="M333" s="199" t="str">
        <f>IF(AND('For Requestors'!E328=0,'For Requestors'!G328=0,'For Requestors'!A328=""),"",SUM('For Requestors'!E328:'For Requestors'!G328)/43560)</f>
        <v/>
      </c>
      <c r="N333" s="199" t="str">
        <f>IF(AND('For Requestors'!H328=0,'For Requestors'!I328=0),"",SUM('For Requestors'!H328:'For Requestors'!I328)/43560)</f>
        <v/>
      </c>
      <c r="O333" s="229"/>
      <c r="P333" s="230" t="str">
        <f>IF('For Requestors'!C328="","",((SUM('For Requestors'!E328:G328)/43560)*O333)*0.9)</f>
        <v/>
      </c>
      <c r="Q333" s="230" t="str">
        <f>IF('For Requestors'!C328="","",((SUM('For Requestors'!H328:I328)/43560)*O333)*0.5)</f>
        <v/>
      </c>
      <c r="R333" s="230" t="str">
        <f t="shared" si="22"/>
        <v/>
      </c>
      <c r="S333" s="230" t="str">
        <f t="shared" si="23"/>
        <v/>
      </c>
      <c r="T333" s="229"/>
      <c r="U333" s="229"/>
      <c r="V333" s="230" t="str">
        <f t="shared" si="24"/>
        <v/>
      </c>
      <c r="W333" s="178"/>
      <c r="X333" s="204"/>
      <c r="Y333" s="204"/>
      <c r="Z333" s="204"/>
      <c r="AA333" s="149"/>
      <c r="AB333" s="149"/>
    </row>
    <row r="334" spans="1:28" x14ac:dyDescent="0.25">
      <c r="A334" s="153" t="str">
        <f>IF('For Requestors'!A329 = "","",'For Requestors'!A329)</f>
        <v/>
      </c>
      <c r="B334" s="45" t="str">
        <f>IF('For Requestors'!B329="","",'For Requestors'!B329)</f>
        <v/>
      </c>
      <c r="C334" s="236" t="str">
        <f>IF('For Requestors'!C329="","",'For Requestors'!C329)</f>
        <v/>
      </c>
      <c r="D334" s="179"/>
      <c r="E334" s="148"/>
      <c r="F334" s="225" t="str">
        <f>IF('For Requestors'!L329="","",'For Requestors'!L329)</f>
        <v/>
      </c>
      <c r="G334" s="226" t="str">
        <f>IF('For Requestors'!M329="","",'For Requestors'!M329)</f>
        <v/>
      </c>
      <c r="H334" s="227" t="str">
        <f>IF('For Requestors'!N329="","",'For Requestors'!N329)</f>
        <v/>
      </c>
      <c r="I334" s="211" t="str">
        <f>IF('For Requestors'!K329=0,"",'For Requestors'!K329)</f>
        <v/>
      </c>
      <c r="J334" s="46" t="str">
        <f>IFERROR('For Requestors'!K329/43560,"")</f>
        <v/>
      </c>
      <c r="K334" s="228" t="str">
        <f t="shared" si="21"/>
        <v/>
      </c>
      <c r="L334" s="199" t="str">
        <f>IF('For Requestors'!D329/43560=0,"",'For Requestors'!D329/43560)</f>
        <v/>
      </c>
      <c r="M334" s="199" t="str">
        <f>IF(AND('For Requestors'!E329=0,'For Requestors'!G329=0,'For Requestors'!A329=""),"",SUM('For Requestors'!E329:'For Requestors'!G329)/43560)</f>
        <v/>
      </c>
      <c r="N334" s="199" t="str">
        <f>IF(AND('For Requestors'!H329=0,'For Requestors'!I329=0),"",SUM('For Requestors'!H329:'For Requestors'!I329)/43560)</f>
        <v/>
      </c>
      <c r="O334" s="229"/>
      <c r="P334" s="230" t="str">
        <f>IF('For Requestors'!C329="","",((SUM('For Requestors'!E329:G329)/43560)*O334)*0.9)</f>
        <v/>
      </c>
      <c r="Q334" s="230" t="str">
        <f>IF('For Requestors'!C329="","",((SUM('For Requestors'!H329:I329)/43560)*O334)*0.5)</f>
        <v/>
      </c>
      <c r="R334" s="230" t="str">
        <f t="shared" si="22"/>
        <v/>
      </c>
      <c r="S334" s="230" t="str">
        <f t="shared" si="23"/>
        <v/>
      </c>
      <c r="T334" s="229"/>
      <c r="U334" s="229"/>
      <c r="V334" s="230" t="str">
        <f t="shared" si="24"/>
        <v/>
      </c>
      <c r="W334" s="178"/>
      <c r="X334" s="204"/>
      <c r="Y334" s="204"/>
      <c r="Z334" s="204"/>
      <c r="AA334" s="149"/>
      <c r="AB334" s="149"/>
    </row>
    <row r="335" spans="1:28" x14ac:dyDescent="0.25">
      <c r="A335" s="153" t="str">
        <f>IF('For Requestors'!A330 = "","",'For Requestors'!A330)</f>
        <v/>
      </c>
      <c r="B335" s="45" t="str">
        <f>IF('For Requestors'!B330="","",'For Requestors'!B330)</f>
        <v/>
      </c>
      <c r="C335" s="236" t="str">
        <f>IF('For Requestors'!C330="","",'For Requestors'!C330)</f>
        <v/>
      </c>
      <c r="D335" s="179"/>
      <c r="E335" s="148"/>
      <c r="F335" s="225" t="str">
        <f>IF('For Requestors'!L330="","",'For Requestors'!L330)</f>
        <v/>
      </c>
      <c r="G335" s="226" t="str">
        <f>IF('For Requestors'!M330="","",'For Requestors'!M330)</f>
        <v/>
      </c>
      <c r="H335" s="227" t="str">
        <f>IF('For Requestors'!N330="","",'For Requestors'!N330)</f>
        <v/>
      </c>
      <c r="I335" s="211" t="str">
        <f>IF('For Requestors'!K330=0,"",'For Requestors'!K330)</f>
        <v/>
      </c>
      <c r="J335" s="46" t="str">
        <f>IFERROR('For Requestors'!K330/43560,"")</f>
        <v/>
      </c>
      <c r="K335" s="228" t="str">
        <f t="shared" si="21"/>
        <v/>
      </c>
      <c r="L335" s="199" t="str">
        <f>IF('For Requestors'!D330/43560=0,"",'For Requestors'!D330/43560)</f>
        <v/>
      </c>
      <c r="M335" s="199" t="str">
        <f>IF(AND('For Requestors'!E330=0,'For Requestors'!G330=0,'For Requestors'!A330=""),"",SUM('For Requestors'!E330:'For Requestors'!G330)/43560)</f>
        <v/>
      </c>
      <c r="N335" s="199" t="str">
        <f>IF(AND('For Requestors'!H330=0,'For Requestors'!I330=0),"",SUM('For Requestors'!H330:'For Requestors'!I330)/43560)</f>
        <v/>
      </c>
      <c r="O335" s="229"/>
      <c r="P335" s="230" t="str">
        <f>IF('For Requestors'!C330="","",((SUM('For Requestors'!E330:G330)/43560)*O335)*0.9)</f>
        <v/>
      </c>
      <c r="Q335" s="230" t="str">
        <f>IF('For Requestors'!C330="","",((SUM('For Requestors'!H330:I330)/43560)*O335)*0.5)</f>
        <v/>
      </c>
      <c r="R335" s="230" t="str">
        <f t="shared" si="22"/>
        <v/>
      </c>
      <c r="S335" s="230" t="str">
        <f t="shared" si="23"/>
        <v/>
      </c>
      <c r="T335" s="229"/>
      <c r="U335" s="229"/>
      <c r="V335" s="230" t="str">
        <f t="shared" si="24"/>
        <v/>
      </c>
      <c r="W335" s="178"/>
      <c r="X335" s="204"/>
      <c r="Y335" s="204"/>
      <c r="Z335" s="204"/>
      <c r="AA335" s="149"/>
      <c r="AB335" s="149"/>
    </row>
    <row r="336" spans="1:28" x14ac:dyDescent="0.25">
      <c r="A336" s="153" t="str">
        <f>IF('For Requestors'!A331 = "","",'For Requestors'!A331)</f>
        <v/>
      </c>
      <c r="B336" s="45" t="str">
        <f>IF('For Requestors'!B331="","",'For Requestors'!B331)</f>
        <v/>
      </c>
      <c r="C336" s="236" t="str">
        <f>IF('For Requestors'!C331="","",'For Requestors'!C331)</f>
        <v/>
      </c>
      <c r="D336" s="179"/>
      <c r="E336" s="148"/>
      <c r="F336" s="225" t="str">
        <f>IF('For Requestors'!L331="","",'For Requestors'!L331)</f>
        <v/>
      </c>
      <c r="G336" s="226" t="str">
        <f>IF('For Requestors'!M331="","",'For Requestors'!M331)</f>
        <v/>
      </c>
      <c r="H336" s="227" t="str">
        <f>IF('For Requestors'!N331="","",'For Requestors'!N331)</f>
        <v/>
      </c>
      <c r="I336" s="211" t="str">
        <f>IF('For Requestors'!K331=0,"",'For Requestors'!K331)</f>
        <v/>
      </c>
      <c r="J336" s="46" t="str">
        <f>IFERROR('For Requestors'!K331/43560,"")</f>
        <v/>
      </c>
      <c r="K336" s="228" t="str">
        <f t="shared" si="21"/>
        <v/>
      </c>
      <c r="L336" s="199" t="str">
        <f>IF('For Requestors'!D331/43560=0,"",'For Requestors'!D331/43560)</f>
        <v/>
      </c>
      <c r="M336" s="199" t="str">
        <f>IF(AND('For Requestors'!E331=0,'For Requestors'!G331=0,'For Requestors'!A331=""),"",SUM('For Requestors'!E331:'For Requestors'!G331)/43560)</f>
        <v/>
      </c>
      <c r="N336" s="199" t="str">
        <f>IF(AND('For Requestors'!H331=0,'For Requestors'!I331=0),"",SUM('For Requestors'!H331:'For Requestors'!I331)/43560)</f>
        <v/>
      </c>
      <c r="O336" s="229"/>
      <c r="P336" s="230" t="str">
        <f>IF('For Requestors'!C331="","",((SUM('For Requestors'!E331:G331)/43560)*O336)*0.9)</f>
        <v/>
      </c>
      <c r="Q336" s="230" t="str">
        <f>IF('For Requestors'!C331="","",((SUM('For Requestors'!H331:I331)/43560)*O336)*0.5)</f>
        <v/>
      </c>
      <c r="R336" s="230" t="str">
        <f t="shared" si="22"/>
        <v/>
      </c>
      <c r="S336" s="230" t="str">
        <f t="shared" si="23"/>
        <v/>
      </c>
      <c r="T336" s="229"/>
      <c r="U336" s="229"/>
      <c r="V336" s="230" t="str">
        <f t="shared" si="24"/>
        <v/>
      </c>
      <c r="W336" s="178"/>
      <c r="X336" s="204"/>
      <c r="Y336" s="204"/>
      <c r="Z336" s="204"/>
      <c r="AA336" s="149"/>
      <c r="AB336" s="149"/>
    </row>
    <row r="337" spans="1:28" x14ac:dyDescent="0.25">
      <c r="A337" s="153" t="str">
        <f>IF('For Requestors'!A332 = "","",'For Requestors'!A332)</f>
        <v/>
      </c>
      <c r="B337" s="45" t="str">
        <f>IF('For Requestors'!B332="","",'For Requestors'!B332)</f>
        <v/>
      </c>
      <c r="C337" s="236" t="str">
        <f>IF('For Requestors'!C332="","",'For Requestors'!C332)</f>
        <v/>
      </c>
      <c r="D337" s="179"/>
      <c r="E337" s="148"/>
      <c r="F337" s="225" t="str">
        <f>IF('For Requestors'!L332="","",'For Requestors'!L332)</f>
        <v/>
      </c>
      <c r="G337" s="226" t="str">
        <f>IF('For Requestors'!M332="","",'For Requestors'!M332)</f>
        <v/>
      </c>
      <c r="H337" s="227" t="str">
        <f>IF('For Requestors'!N332="","",'For Requestors'!N332)</f>
        <v/>
      </c>
      <c r="I337" s="211" t="str">
        <f>IF('For Requestors'!K332=0,"",'For Requestors'!K332)</f>
        <v/>
      </c>
      <c r="J337" s="46" t="str">
        <f>IFERROR('For Requestors'!K332/43560,"")</f>
        <v/>
      </c>
      <c r="K337" s="228" t="str">
        <f t="shared" si="21"/>
        <v/>
      </c>
      <c r="L337" s="199" t="str">
        <f>IF('For Requestors'!D332/43560=0,"",'For Requestors'!D332/43560)</f>
        <v/>
      </c>
      <c r="M337" s="199" t="str">
        <f>IF(AND('For Requestors'!E332=0,'For Requestors'!G332=0,'For Requestors'!A332=""),"",SUM('For Requestors'!E332:'For Requestors'!G332)/43560)</f>
        <v/>
      </c>
      <c r="N337" s="199" t="str">
        <f>IF(AND('For Requestors'!H332=0,'For Requestors'!I332=0),"",SUM('For Requestors'!H332:'For Requestors'!I332)/43560)</f>
        <v/>
      </c>
      <c r="O337" s="229"/>
      <c r="P337" s="230" t="str">
        <f>IF('For Requestors'!C332="","",((SUM('For Requestors'!E332:G332)/43560)*O337)*0.9)</f>
        <v/>
      </c>
      <c r="Q337" s="230" t="str">
        <f>IF('For Requestors'!C332="","",((SUM('For Requestors'!H332:I332)/43560)*O337)*0.5)</f>
        <v/>
      </c>
      <c r="R337" s="230" t="str">
        <f t="shared" si="22"/>
        <v/>
      </c>
      <c r="S337" s="230" t="str">
        <f t="shared" si="23"/>
        <v/>
      </c>
      <c r="T337" s="229"/>
      <c r="U337" s="229"/>
      <c r="V337" s="230" t="str">
        <f t="shared" si="24"/>
        <v/>
      </c>
      <c r="W337" s="178"/>
      <c r="X337" s="204"/>
      <c r="Y337" s="204"/>
      <c r="Z337" s="204"/>
      <c r="AA337" s="149"/>
      <c r="AB337" s="149"/>
    </row>
    <row r="338" spans="1:28" x14ac:dyDescent="0.25">
      <c r="A338" s="153" t="str">
        <f>IF('For Requestors'!A333 = "","",'For Requestors'!A333)</f>
        <v/>
      </c>
      <c r="B338" s="45" t="str">
        <f>IF('For Requestors'!B333="","",'For Requestors'!B333)</f>
        <v/>
      </c>
      <c r="C338" s="236" t="str">
        <f>IF('For Requestors'!C333="","",'For Requestors'!C333)</f>
        <v/>
      </c>
      <c r="D338" s="179"/>
      <c r="E338" s="148"/>
      <c r="F338" s="225" t="str">
        <f>IF('For Requestors'!L333="","",'For Requestors'!L333)</f>
        <v/>
      </c>
      <c r="G338" s="226" t="str">
        <f>IF('For Requestors'!M333="","",'For Requestors'!M333)</f>
        <v/>
      </c>
      <c r="H338" s="227" t="str">
        <f>IF('For Requestors'!N333="","",'For Requestors'!N333)</f>
        <v/>
      </c>
      <c r="I338" s="211" t="str">
        <f>IF('For Requestors'!K333=0,"",'For Requestors'!K333)</f>
        <v/>
      </c>
      <c r="J338" s="46" t="str">
        <f>IFERROR('For Requestors'!K333/43560,"")</f>
        <v/>
      </c>
      <c r="K338" s="228" t="str">
        <f t="shared" si="21"/>
        <v/>
      </c>
      <c r="L338" s="199" t="str">
        <f>IF('For Requestors'!D333/43560=0,"",'For Requestors'!D333/43560)</f>
        <v/>
      </c>
      <c r="M338" s="199" t="str">
        <f>IF(AND('For Requestors'!E333=0,'For Requestors'!G333=0,'For Requestors'!A333=""),"",SUM('For Requestors'!E333:'For Requestors'!G333)/43560)</f>
        <v/>
      </c>
      <c r="N338" s="199" t="str">
        <f>IF(AND('For Requestors'!H333=0,'For Requestors'!I333=0),"",SUM('For Requestors'!H333:'For Requestors'!I333)/43560)</f>
        <v/>
      </c>
      <c r="O338" s="229"/>
      <c r="P338" s="230" t="str">
        <f>IF('For Requestors'!C333="","",((SUM('For Requestors'!E333:G333)/43560)*O338)*0.9)</f>
        <v/>
      </c>
      <c r="Q338" s="230" t="str">
        <f>IF('For Requestors'!C333="","",((SUM('For Requestors'!H333:I333)/43560)*O338)*0.5)</f>
        <v/>
      </c>
      <c r="R338" s="230" t="str">
        <f t="shared" si="22"/>
        <v/>
      </c>
      <c r="S338" s="230" t="str">
        <f t="shared" si="23"/>
        <v/>
      </c>
      <c r="T338" s="229"/>
      <c r="U338" s="229"/>
      <c r="V338" s="230" t="str">
        <f t="shared" si="24"/>
        <v/>
      </c>
      <c r="W338" s="178"/>
      <c r="X338" s="204"/>
      <c r="Y338" s="204"/>
      <c r="Z338" s="204"/>
      <c r="AA338" s="149"/>
      <c r="AB338" s="149"/>
    </row>
    <row r="339" spans="1:28" x14ac:dyDescent="0.25">
      <c r="A339" s="153" t="str">
        <f>IF('For Requestors'!A334 = "","",'For Requestors'!A334)</f>
        <v/>
      </c>
      <c r="B339" s="45" t="str">
        <f>IF('For Requestors'!B334="","",'For Requestors'!B334)</f>
        <v/>
      </c>
      <c r="C339" s="236" t="str">
        <f>IF('For Requestors'!C334="","",'For Requestors'!C334)</f>
        <v/>
      </c>
      <c r="D339" s="179"/>
      <c r="E339" s="148"/>
      <c r="F339" s="225" t="str">
        <f>IF('For Requestors'!L334="","",'For Requestors'!L334)</f>
        <v/>
      </c>
      <c r="G339" s="226" t="str">
        <f>IF('For Requestors'!M334="","",'For Requestors'!M334)</f>
        <v/>
      </c>
      <c r="H339" s="227" t="str">
        <f>IF('For Requestors'!N334="","",'For Requestors'!N334)</f>
        <v/>
      </c>
      <c r="I339" s="211" t="str">
        <f>IF('For Requestors'!K334=0,"",'For Requestors'!K334)</f>
        <v/>
      </c>
      <c r="J339" s="46" t="str">
        <f>IFERROR('For Requestors'!K334/43560,"")</f>
        <v/>
      </c>
      <c r="K339" s="228" t="str">
        <f t="shared" si="21"/>
        <v/>
      </c>
      <c r="L339" s="199" t="str">
        <f>IF('For Requestors'!D334/43560=0,"",'For Requestors'!D334/43560)</f>
        <v/>
      </c>
      <c r="M339" s="199" t="str">
        <f>IF(AND('For Requestors'!E334=0,'For Requestors'!G334=0,'For Requestors'!A334=""),"",SUM('For Requestors'!E334:'For Requestors'!G334)/43560)</f>
        <v/>
      </c>
      <c r="N339" s="199" t="str">
        <f>IF(AND('For Requestors'!H334=0,'For Requestors'!I334=0),"",SUM('For Requestors'!H334:'For Requestors'!I334)/43560)</f>
        <v/>
      </c>
      <c r="O339" s="229"/>
      <c r="P339" s="230" t="str">
        <f>IF('For Requestors'!C334="","",((SUM('For Requestors'!E334:G334)/43560)*O339)*0.9)</f>
        <v/>
      </c>
      <c r="Q339" s="230" t="str">
        <f>IF('For Requestors'!C334="","",((SUM('For Requestors'!H334:I334)/43560)*O339)*0.5)</f>
        <v/>
      </c>
      <c r="R339" s="230" t="str">
        <f t="shared" si="22"/>
        <v/>
      </c>
      <c r="S339" s="230" t="str">
        <f t="shared" si="23"/>
        <v/>
      </c>
      <c r="T339" s="229"/>
      <c r="U339" s="229"/>
      <c r="V339" s="230" t="str">
        <f t="shared" si="24"/>
        <v/>
      </c>
      <c r="W339" s="178"/>
      <c r="X339" s="204"/>
      <c r="Y339" s="204"/>
      <c r="Z339" s="204"/>
      <c r="AA339" s="149"/>
      <c r="AB339" s="149"/>
    </row>
    <row r="340" spans="1:28" x14ac:dyDescent="0.25">
      <c r="A340" s="153" t="str">
        <f>IF('For Requestors'!A335 = "","",'For Requestors'!A335)</f>
        <v/>
      </c>
      <c r="B340" s="45" t="str">
        <f>IF('For Requestors'!B335="","",'For Requestors'!B335)</f>
        <v/>
      </c>
      <c r="C340" s="236" t="str">
        <f>IF('For Requestors'!C335="","",'For Requestors'!C335)</f>
        <v/>
      </c>
      <c r="D340" s="179"/>
      <c r="E340" s="148"/>
      <c r="F340" s="225" t="str">
        <f>IF('For Requestors'!L335="","",'For Requestors'!L335)</f>
        <v/>
      </c>
      <c r="G340" s="226" t="str">
        <f>IF('For Requestors'!M335="","",'For Requestors'!M335)</f>
        <v/>
      </c>
      <c r="H340" s="227" t="str">
        <f>IF('For Requestors'!N335="","",'For Requestors'!N335)</f>
        <v/>
      </c>
      <c r="I340" s="211" t="str">
        <f>IF('For Requestors'!K335=0,"",'For Requestors'!K335)</f>
        <v/>
      </c>
      <c r="J340" s="46" t="str">
        <f>IFERROR('For Requestors'!K335/43560,"")</f>
        <v/>
      </c>
      <c r="K340" s="228" t="str">
        <f t="shared" si="21"/>
        <v/>
      </c>
      <c r="L340" s="199" t="str">
        <f>IF('For Requestors'!D335/43560=0,"",'For Requestors'!D335/43560)</f>
        <v/>
      </c>
      <c r="M340" s="199" t="str">
        <f>IF(AND('For Requestors'!E335=0,'For Requestors'!G335=0,'For Requestors'!A335=""),"",SUM('For Requestors'!E335:'For Requestors'!G335)/43560)</f>
        <v/>
      </c>
      <c r="N340" s="199" t="str">
        <f>IF(AND('For Requestors'!H335=0,'For Requestors'!I335=0),"",SUM('For Requestors'!H335:'For Requestors'!I335)/43560)</f>
        <v/>
      </c>
      <c r="O340" s="229"/>
      <c r="P340" s="230" t="str">
        <f>IF('For Requestors'!C335="","",((SUM('For Requestors'!E335:G335)/43560)*O340)*0.9)</f>
        <v/>
      </c>
      <c r="Q340" s="230" t="str">
        <f>IF('For Requestors'!C335="","",((SUM('For Requestors'!H335:I335)/43560)*O340)*0.5)</f>
        <v/>
      </c>
      <c r="R340" s="230" t="str">
        <f t="shared" si="22"/>
        <v/>
      </c>
      <c r="S340" s="230" t="str">
        <f t="shared" si="23"/>
        <v/>
      </c>
      <c r="T340" s="229"/>
      <c r="U340" s="229"/>
      <c r="V340" s="230" t="str">
        <f t="shared" si="24"/>
        <v/>
      </c>
      <c r="W340" s="178"/>
      <c r="X340" s="204"/>
      <c r="Y340" s="204"/>
      <c r="Z340" s="204"/>
      <c r="AA340" s="149"/>
      <c r="AB340" s="149"/>
    </row>
    <row r="341" spans="1:28" x14ac:dyDescent="0.25">
      <c r="A341" s="153" t="str">
        <f>IF('For Requestors'!A336 = "","",'For Requestors'!A336)</f>
        <v/>
      </c>
      <c r="B341" s="45" t="str">
        <f>IF('For Requestors'!B336="","",'For Requestors'!B336)</f>
        <v/>
      </c>
      <c r="C341" s="236" t="str">
        <f>IF('For Requestors'!C336="","",'For Requestors'!C336)</f>
        <v/>
      </c>
      <c r="D341" s="179"/>
      <c r="E341" s="148"/>
      <c r="F341" s="225" t="str">
        <f>IF('For Requestors'!L336="","",'For Requestors'!L336)</f>
        <v/>
      </c>
      <c r="G341" s="226" t="str">
        <f>IF('For Requestors'!M336="","",'For Requestors'!M336)</f>
        <v/>
      </c>
      <c r="H341" s="227" t="str">
        <f>IF('For Requestors'!N336="","",'For Requestors'!N336)</f>
        <v/>
      </c>
      <c r="I341" s="211" t="str">
        <f>IF('For Requestors'!K336=0,"",'For Requestors'!K336)</f>
        <v/>
      </c>
      <c r="J341" s="46" t="str">
        <f>IFERROR('For Requestors'!K336/43560,"")</f>
        <v/>
      </c>
      <c r="K341" s="228" t="str">
        <f t="shared" si="21"/>
        <v/>
      </c>
      <c r="L341" s="199" t="str">
        <f>IF('For Requestors'!D336/43560=0,"",'For Requestors'!D336/43560)</f>
        <v/>
      </c>
      <c r="M341" s="199" t="str">
        <f>IF(AND('For Requestors'!E336=0,'For Requestors'!G336=0,'For Requestors'!A336=""),"",SUM('For Requestors'!E336:'For Requestors'!G336)/43560)</f>
        <v/>
      </c>
      <c r="N341" s="199" t="str">
        <f>IF(AND('For Requestors'!H336=0,'For Requestors'!I336=0),"",SUM('For Requestors'!H336:'For Requestors'!I336)/43560)</f>
        <v/>
      </c>
      <c r="O341" s="229"/>
      <c r="P341" s="230" t="str">
        <f>IF('For Requestors'!C336="","",((SUM('For Requestors'!E336:G336)/43560)*O341)*0.9)</f>
        <v/>
      </c>
      <c r="Q341" s="230" t="str">
        <f>IF('For Requestors'!C336="","",((SUM('For Requestors'!H336:I336)/43560)*O341)*0.5)</f>
        <v/>
      </c>
      <c r="R341" s="230" t="str">
        <f t="shared" si="22"/>
        <v/>
      </c>
      <c r="S341" s="230" t="str">
        <f t="shared" si="23"/>
        <v/>
      </c>
      <c r="T341" s="229"/>
      <c r="U341" s="229"/>
      <c r="V341" s="230" t="str">
        <f t="shared" si="24"/>
        <v/>
      </c>
      <c r="W341" s="178"/>
      <c r="X341" s="204"/>
      <c r="Y341" s="204"/>
      <c r="Z341" s="204"/>
      <c r="AA341" s="149"/>
      <c r="AB341" s="149"/>
    </row>
    <row r="342" spans="1:28" x14ac:dyDescent="0.25">
      <c r="A342" s="153" t="str">
        <f>IF('For Requestors'!A337 = "","",'For Requestors'!A337)</f>
        <v/>
      </c>
      <c r="B342" s="45" t="str">
        <f>IF('For Requestors'!B337="","",'For Requestors'!B337)</f>
        <v/>
      </c>
      <c r="C342" s="236" t="str">
        <f>IF('For Requestors'!C337="","",'For Requestors'!C337)</f>
        <v/>
      </c>
      <c r="D342" s="179"/>
      <c r="E342" s="148"/>
      <c r="F342" s="225" t="str">
        <f>IF('For Requestors'!L337="","",'For Requestors'!L337)</f>
        <v/>
      </c>
      <c r="G342" s="226" t="str">
        <f>IF('For Requestors'!M337="","",'For Requestors'!M337)</f>
        <v/>
      </c>
      <c r="H342" s="227" t="str">
        <f>IF('For Requestors'!N337="","",'For Requestors'!N337)</f>
        <v/>
      </c>
      <c r="I342" s="211" t="str">
        <f>IF('For Requestors'!K337=0,"",'For Requestors'!K337)</f>
        <v/>
      </c>
      <c r="J342" s="46" t="str">
        <f>IFERROR('For Requestors'!K337/43560,"")</f>
        <v/>
      </c>
      <c r="K342" s="228" t="str">
        <f t="shared" si="21"/>
        <v/>
      </c>
      <c r="L342" s="199" t="str">
        <f>IF('For Requestors'!D337/43560=0,"",'For Requestors'!D337/43560)</f>
        <v/>
      </c>
      <c r="M342" s="199" t="str">
        <f>IF(AND('For Requestors'!E337=0,'For Requestors'!G337=0,'For Requestors'!A337=""),"",SUM('For Requestors'!E337:'For Requestors'!G337)/43560)</f>
        <v/>
      </c>
      <c r="N342" s="199" t="str">
        <f>IF(AND('For Requestors'!H337=0,'For Requestors'!I337=0),"",SUM('For Requestors'!H337:'For Requestors'!I337)/43560)</f>
        <v/>
      </c>
      <c r="O342" s="229"/>
      <c r="P342" s="230" t="str">
        <f>IF('For Requestors'!C337="","",((SUM('For Requestors'!E337:G337)/43560)*O342)*0.9)</f>
        <v/>
      </c>
      <c r="Q342" s="230" t="str">
        <f>IF('For Requestors'!C337="","",((SUM('For Requestors'!H337:I337)/43560)*O342)*0.5)</f>
        <v/>
      </c>
      <c r="R342" s="230" t="str">
        <f t="shared" si="22"/>
        <v/>
      </c>
      <c r="S342" s="230" t="str">
        <f t="shared" si="23"/>
        <v/>
      </c>
      <c r="T342" s="229"/>
      <c r="U342" s="229"/>
      <c r="V342" s="230" t="str">
        <f t="shared" si="24"/>
        <v/>
      </c>
      <c r="W342" s="178"/>
      <c r="X342" s="204"/>
      <c r="Y342" s="204"/>
      <c r="Z342" s="204"/>
      <c r="AA342" s="149"/>
      <c r="AB342" s="149"/>
    </row>
    <row r="343" spans="1:28" x14ac:dyDescent="0.25">
      <c r="A343" s="153" t="str">
        <f>IF('For Requestors'!A338 = "","",'For Requestors'!A338)</f>
        <v/>
      </c>
      <c r="B343" s="45" t="str">
        <f>IF('For Requestors'!B338="","",'For Requestors'!B338)</f>
        <v/>
      </c>
      <c r="C343" s="236" t="str">
        <f>IF('For Requestors'!C338="","",'For Requestors'!C338)</f>
        <v/>
      </c>
      <c r="D343" s="179"/>
      <c r="E343" s="148"/>
      <c r="F343" s="225" t="str">
        <f>IF('For Requestors'!L338="","",'For Requestors'!L338)</f>
        <v/>
      </c>
      <c r="G343" s="226" t="str">
        <f>IF('For Requestors'!M338="","",'For Requestors'!M338)</f>
        <v/>
      </c>
      <c r="H343" s="227" t="str">
        <f>IF('For Requestors'!N338="","",'For Requestors'!N338)</f>
        <v/>
      </c>
      <c r="I343" s="211" t="str">
        <f>IF('For Requestors'!K338=0,"",'For Requestors'!K338)</f>
        <v/>
      </c>
      <c r="J343" s="46" t="str">
        <f>IFERROR('For Requestors'!K338/43560,"")</f>
        <v/>
      </c>
      <c r="K343" s="228" t="str">
        <f t="shared" si="21"/>
        <v/>
      </c>
      <c r="L343" s="199" t="str">
        <f>IF('For Requestors'!D338/43560=0,"",'For Requestors'!D338/43560)</f>
        <v/>
      </c>
      <c r="M343" s="199" t="str">
        <f>IF(AND('For Requestors'!E338=0,'For Requestors'!G338=0,'For Requestors'!A338=""),"",SUM('For Requestors'!E338:'For Requestors'!G338)/43560)</f>
        <v/>
      </c>
      <c r="N343" s="199" t="str">
        <f>IF(AND('For Requestors'!H338=0,'For Requestors'!I338=0),"",SUM('For Requestors'!H338:'For Requestors'!I338)/43560)</f>
        <v/>
      </c>
      <c r="O343" s="229"/>
      <c r="P343" s="230" t="str">
        <f>IF('For Requestors'!C338="","",((SUM('For Requestors'!E338:G338)/43560)*O343)*0.9)</f>
        <v/>
      </c>
      <c r="Q343" s="230" t="str">
        <f>IF('For Requestors'!C338="","",((SUM('For Requestors'!H338:I338)/43560)*O343)*0.5)</f>
        <v/>
      </c>
      <c r="R343" s="230" t="str">
        <f t="shared" si="22"/>
        <v/>
      </c>
      <c r="S343" s="230" t="str">
        <f t="shared" si="23"/>
        <v/>
      </c>
      <c r="T343" s="229"/>
      <c r="U343" s="229"/>
      <c r="V343" s="230" t="str">
        <f t="shared" si="24"/>
        <v/>
      </c>
      <c r="W343" s="178"/>
      <c r="X343" s="204"/>
      <c r="Y343" s="204"/>
      <c r="Z343" s="204"/>
      <c r="AA343" s="149"/>
      <c r="AB343" s="149"/>
    </row>
    <row r="344" spans="1:28" x14ac:dyDescent="0.25">
      <c r="A344" s="153" t="str">
        <f>IF('For Requestors'!A339 = "","",'For Requestors'!A339)</f>
        <v/>
      </c>
      <c r="B344" s="45" t="str">
        <f>IF('For Requestors'!B339="","",'For Requestors'!B339)</f>
        <v/>
      </c>
      <c r="C344" s="236" t="str">
        <f>IF('For Requestors'!C339="","",'For Requestors'!C339)</f>
        <v/>
      </c>
      <c r="D344" s="179"/>
      <c r="E344" s="148"/>
      <c r="F344" s="225" t="str">
        <f>IF('For Requestors'!L339="","",'For Requestors'!L339)</f>
        <v/>
      </c>
      <c r="G344" s="226" t="str">
        <f>IF('For Requestors'!M339="","",'For Requestors'!M339)</f>
        <v/>
      </c>
      <c r="H344" s="227" t="str">
        <f>IF('For Requestors'!N339="","",'For Requestors'!N339)</f>
        <v/>
      </c>
      <c r="I344" s="211" t="str">
        <f>IF('For Requestors'!K339=0,"",'For Requestors'!K339)</f>
        <v/>
      </c>
      <c r="J344" s="46" t="str">
        <f>IFERROR('For Requestors'!K339/43560,"")</f>
        <v/>
      </c>
      <c r="K344" s="228" t="str">
        <f t="shared" si="21"/>
        <v/>
      </c>
      <c r="L344" s="199" t="str">
        <f>IF('For Requestors'!D339/43560=0,"",'For Requestors'!D339/43560)</f>
        <v/>
      </c>
      <c r="M344" s="199" t="str">
        <f>IF(AND('For Requestors'!E339=0,'For Requestors'!G339=0,'For Requestors'!A339=""),"",SUM('For Requestors'!E339:'For Requestors'!G339)/43560)</f>
        <v/>
      </c>
      <c r="N344" s="199" t="str">
        <f>IF(AND('For Requestors'!H339=0,'For Requestors'!I339=0),"",SUM('For Requestors'!H339:'For Requestors'!I339)/43560)</f>
        <v/>
      </c>
      <c r="O344" s="229"/>
      <c r="P344" s="230" t="str">
        <f>IF('For Requestors'!C339="","",((SUM('For Requestors'!E339:G339)/43560)*O344)*0.9)</f>
        <v/>
      </c>
      <c r="Q344" s="230" t="str">
        <f>IF('For Requestors'!C339="","",((SUM('For Requestors'!H339:I339)/43560)*O344)*0.5)</f>
        <v/>
      </c>
      <c r="R344" s="230" t="str">
        <f t="shared" si="22"/>
        <v/>
      </c>
      <c r="S344" s="230" t="str">
        <f t="shared" si="23"/>
        <v/>
      </c>
      <c r="T344" s="229"/>
      <c r="U344" s="229"/>
      <c r="V344" s="230" t="str">
        <f t="shared" si="24"/>
        <v/>
      </c>
      <c r="W344" s="178"/>
      <c r="X344" s="204"/>
      <c r="Y344" s="204"/>
      <c r="Z344" s="204"/>
      <c r="AA344" s="149"/>
      <c r="AB344" s="149"/>
    </row>
    <row r="345" spans="1:28" x14ac:dyDescent="0.25">
      <c r="A345" s="153" t="str">
        <f>IF('For Requestors'!A340 = "","",'For Requestors'!A340)</f>
        <v/>
      </c>
      <c r="B345" s="45" t="str">
        <f>IF('For Requestors'!B340="","",'For Requestors'!B340)</f>
        <v/>
      </c>
      <c r="C345" s="236" t="str">
        <f>IF('For Requestors'!C340="","",'For Requestors'!C340)</f>
        <v/>
      </c>
      <c r="D345" s="179"/>
      <c r="E345" s="148"/>
      <c r="F345" s="225" t="str">
        <f>IF('For Requestors'!L340="","",'For Requestors'!L340)</f>
        <v/>
      </c>
      <c r="G345" s="226" t="str">
        <f>IF('For Requestors'!M340="","",'For Requestors'!M340)</f>
        <v/>
      </c>
      <c r="H345" s="227" t="str">
        <f>IF('For Requestors'!N340="","",'For Requestors'!N340)</f>
        <v/>
      </c>
      <c r="I345" s="211" t="str">
        <f>IF('For Requestors'!K340=0,"",'For Requestors'!K340)</f>
        <v/>
      </c>
      <c r="J345" s="46" t="str">
        <f>IFERROR('For Requestors'!K340/43560,"")</f>
        <v/>
      </c>
      <c r="K345" s="228" t="str">
        <f t="shared" si="21"/>
        <v/>
      </c>
      <c r="L345" s="199" t="str">
        <f>IF('For Requestors'!D340/43560=0,"",'For Requestors'!D340/43560)</f>
        <v/>
      </c>
      <c r="M345" s="199" t="str">
        <f>IF(AND('For Requestors'!E340=0,'For Requestors'!G340=0,'For Requestors'!A340=""),"",SUM('For Requestors'!E340:'For Requestors'!G340)/43560)</f>
        <v/>
      </c>
      <c r="N345" s="199" t="str">
        <f>IF(AND('For Requestors'!H340=0,'For Requestors'!I340=0),"",SUM('For Requestors'!H340:'For Requestors'!I340)/43560)</f>
        <v/>
      </c>
      <c r="O345" s="229"/>
      <c r="P345" s="230" t="str">
        <f>IF('For Requestors'!C340="","",((SUM('For Requestors'!E340:G340)/43560)*O345)*0.9)</f>
        <v/>
      </c>
      <c r="Q345" s="230" t="str">
        <f>IF('For Requestors'!C340="","",((SUM('For Requestors'!H340:I340)/43560)*O345)*0.5)</f>
        <v/>
      </c>
      <c r="R345" s="230" t="str">
        <f t="shared" si="22"/>
        <v/>
      </c>
      <c r="S345" s="230" t="str">
        <f t="shared" si="23"/>
        <v/>
      </c>
      <c r="T345" s="229"/>
      <c r="U345" s="229"/>
      <c r="V345" s="230" t="str">
        <f t="shared" si="24"/>
        <v/>
      </c>
      <c r="W345" s="178"/>
      <c r="X345" s="204"/>
      <c r="Y345" s="204"/>
      <c r="Z345" s="204"/>
      <c r="AA345" s="149"/>
      <c r="AB345" s="149"/>
    </row>
    <row r="346" spans="1:28" x14ac:dyDescent="0.25">
      <c r="A346" s="153" t="str">
        <f>IF('For Requestors'!A341 = "","",'For Requestors'!A341)</f>
        <v/>
      </c>
      <c r="B346" s="45" t="str">
        <f>IF('For Requestors'!B341="","",'For Requestors'!B341)</f>
        <v/>
      </c>
      <c r="C346" s="236" t="str">
        <f>IF('For Requestors'!C341="","",'For Requestors'!C341)</f>
        <v/>
      </c>
      <c r="D346" s="179"/>
      <c r="E346" s="148"/>
      <c r="F346" s="225" t="str">
        <f>IF('For Requestors'!L341="","",'For Requestors'!L341)</f>
        <v/>
      </c>
      <c r="G346" s="226" t="str">
        <f>IF('For Requestors'!M341="","",'For Requestors'!M341)</f>
        <v/>
      </c>
      <c r="H346" s="227" t="str">
        <f>IF('For Requestors'!N341="","",'For Requestors'!N341)</f>
        <v/>
      </c>
      <c r="I346" s="211" t="str">
        <f>IF('For Requestors'!K341=0,"",'For Requestors'!K341)</f>
        <v/>
      </c>
      <c r="J346" s="46" t="str">
        <f>IFERROR('For Requestors'!K341/43560,"")</f>
        <v/>
      </c>
      <c r="K346" s="228" t="str">
        <f t="shared" si="21"/>
        <v/>
      </c>
      <c r="L346" s="199" t="str">
        <f>IF('For Requestors'!D341/43560=0,"",'For Requestors'!D341/43560)</f>
        <v/>
      </c>
      <c r="M346" s="199" t="str">
        <f>IF(AND('For Requestors'!E341=0,'For Requestors'!G341=0,'For Requestors'!A341=""),"",SUM('For Requestors'!E341:'For Requestors'!G341)/43560)</f>
        <v/>
      </c>
      <c r="N346" s="199" t="str">
        <f>IF(AND('For Requestors'!H341=0,'For Requestors'!I341=0),"",SUM('For Requestors'!H341:'For Requestors'!I341)/43560)</f>
        <v/>
      </c>
      <c r="O346" s="229"/>
      <c r="P346" s="230" t="str">
        <f>IF('For Requestors'!C341="","",((SUM('For Requestors'!E341:G341)/43560)*O346)*0.9)</f>
        <v/>
      </c>
      <c r="Q346" s="230" t="str">
        <f>IF('For Requestors'!C341="","",((SUM('For Requestors'!H341:I341)/43560)*O346)*0.5)</f>
        <v/>
      </c>
      <c r="R346" s="230" t="str">
        <f t="shared" si="22"/>
        <v/>
      </c>
      <c r="S346" s="230" t="str">
        <f t="shared" si="23"/>
        <v/>
      </c>
      <c r="T346" s="229"/>
      <c r="U346" s="229"/>
      <c r="V346" s="230" t="str">
        <f t="shared" si="24"/>
        <v/>
      </c>
      <c r="W346" s="178"/>
      <c r="X346" s="204"/>
      <c r="Y346" s="204"/>
      <c r="Z346" s="204"/>
      <c r="AA346" s="149"/>
      <c r="AB346" s="149"/>
    </row>
    <row r="347" spans="1:28" x14ac:dyDescent="0.25">
      <c r="A347" s="153" t="str">
        <f>IF('For Requestors'!A342 = "","",'For Requestors'!A342)</f>
        <v/>
      </c>
      <c r="B347" s="45" t="str">
        <f>IF('For Requestors'!B342="","",'For Requestors'!B342)</f>
        <v/>
      </c>
      <c r="C347" s="236" t="str">
        <f>IF('For Requestors'!C342="","",'For Requestors'!C342)</f>
        <v/>
      </c>
      <c r="D347" s="179"/>
      <c r="E347" s="148"/>
      <c r="F347" s="225" t="str">
        <f>IF('For Requestors'!L342="","",'For Requestors'!L342)</f>
        <v/>
      </c>
      <c r="G347" s="226" t="str">
        <f>IF('For Requestors'!M342="","",'For Requestors'!M342)</f>
        <v/>
      </c>
      <c r="H347" s="227" t="str">
        <f>IF('For Requestors'!N342="","",'For Requestors'!N342)</f>
        <v/>
      </c>
      <c r="I347" s="211" t="str">
        <f>IF('For Requestors'!K342=0,"",'For Requestors'!K342)</f>
        <v/>
      </c>
      <c r="J347" s="46" t="str">
        <f>IFERROR('For Requestors'!K342/43560,"")</f>
        <v/>
      </c>
      <c r="K347" s="228" t="str">
        <f t="shared" si="21"/>
        <v/>
      </c>
      <c r="L347" s="199" t="str">
        <f>IF('For Requestors'!D342/43560=0,"",'For Requestors'!D342/43560)</f>
        <v/>
      </c>
      <c r="M347" s="199" t="str">
        <f>IF(AND('For Requestors'!E342=0,'For Requestors'!G342=0,'For Requestors'!A342=""),"",SUM('For Requestors'!E342:'For Requestors'!G342)/43560)</f>
        <v/>
      </c>
      <c r="N347" s="199" t="str">
        <f>IF(AND('For Requestors'!H342=0,'For Requestors'!I342=0),"",SUM('For Requestors'!H342:'For Requestors'!I342)/43560)</f>
        <v/>
      </c>
      <c r="O347" s="229"/>
      <c r="P347" s="230" t="str">
        <f>IF('For Requestors'!C342="","",((SUM('For Requestors'!E342:G342)/43560)*O347)*0.9)</f>
        <v/>
      </c>
      <c r="Q347" s="230" t="str">
        <f>IF('For Requestors'!C342="","",((SUM('For Requestors'!H342:I342)/43560)*O347)*0.5)</f>
        <v/>
      </c>
      <c r="R347" s="230" t="str">
        <f t="shared" si="22"/>
        <v/>
      </c>
      <c r="S347" s="230" t="str">
        <f t="shared" si="23"/>
        <v/>
      </c>
      <c r="T347" s="229"/>
      <c r="U347" s="229"/>
      <c r="V347" s="230" t="str">
        <f t="shared" si="24"/>
        <v/>
      </c>
      <c r="W347" s="178"/>
      <c r="X347" s="204"/>
      <c r="Y347" s="204"/>
      <c r="Z347" s="204"/>
      <c r="AA347" s="149"/>
      <c r="AB347" s="149"/>
    </row>
    <row r="348" spans="1:28" x14ac:dyDescent="0.25">
      <c r="A348" s="153" t="str">
        <f>IF('For Requestors'!A343 = "","",'For Requestors'!A343)</f>
        <v/>
      </c>
      <c r="B348" s="45" t="str">
        <f>IF('For Requestors'!B343="","",'For Requestors'!B343)</f>
        <v/>
      </c>
      <c r="C348" s="236" t="str">
        <f>IF('For Requestors'!C343="","",'For Requestors'!C343)</f>
        <v/>
      </c>
      <c r="D348" s="179"/>
      <c r="E348" s="148"/>
      <c r="F348" s="225" t="str">
        <f>IF('For Requestors'!L343="","",'For Requestors'!L343)</f>
        <v/>
      </c>
      <c r="G348" s="226" t="str">
        <f>IF('For Requestors'!M343="","",'For Requestors'!M343)</f>
        <v/>
      </c>
      <c r="H348" s="227" t="str">
        <f>IF('For Requestors'!N343="","",'For Requestors'!N343)</f>
        <v/>
      </c>
      <c r="I348" s="211" t="str">
        <f>IF('For Requestors'!K343=0,"",'For Requestors'!K343)</f>
        <v/>
      </c>
      <c r="J348" s="46" t="str">
        <f>IFERROR('For Requestors'!K343/43560,"")</f>
        <v/>
      </c>
      <c r="K348" s="228" t="str">
        <f t="shared" si="21"/>
        <v/>
      </c>
      <c r="L348" s="199" t="str">
        <f>IF('For Requestors'!D343/43560=0,"",'For Requestors'!D343/43560)</f>
        <v/>
      </c>
      <c r="M348" s="199" t="str">
        <f>IF(AND('For Requestors'!E343=0,'For Requestors'!G343=0,'For Requestors'!A343=""),"",SUM('For Requestors'!E343:'For Requestors'!G343)/43560)</f>
        <v/>
      </c>
      <c r="N348" s="199" t="str">
        <f>IF(AND('For Requestors'!H343=0,'For Requestors'!I343=0),"",SUM('For Requestors'!H343:'For Requestors'!I343)/43560)</f>
        <v/>
      </c>
      <c r="O348" s="229"/>
      <c r="P348" s="230" t="str">
        <f>IF('For Requestors'!C343="","",((SUM('For Requestors'!E343:G343)/43560)*O348)*0.9)</f>
        <v/>
      </c>
      <c r="Q348" s="230" t="str">
        <f>IF('For Requestors'!C343="","",((SUM('For Requestors'!H343:I343)/43560)*O348)*0.5)</f>
        <v/>
      </c>
      <c r="R348" s="230" t="str">
        <f t="shared" si="22"/>
        <v/>
      </c>
      <c r="S348" s="230" t="str">
        <f t="shared" si="23"/>
        <v/>
      </c>
      <c r="T348" s="229"/>
      <c r="U348" s="229"/>
      <c r="V348" s="230" t="str">
        <f t="shared" si="24"/>
        <v/>
      </c>
      <c r="W348" s="178"/>
      <c r="X348" s="204"/>
      <c r="Y348" s="204"/>
      <c r="Z348" s="204"/>
      <c r="AA348" s="149"/>
      <c r="AB348" s="149"/>
    </row>
    <row r="349" spans="1:28" x14ac:dyDescent="0.25">
      <c r="A349" s="153" t="str">
        <f>IF('For Requestors'!A344 = "","",'For Requestors'!A344)</f>
        <v/>
      </c>
      <c r="B349" s="45" t="str">
        <f>IF('For Requestors'!B344="","",'For Requestors'!B344)</f>
        <v/>
      </c>
      <c r="C349" s="236" t="str">
        <f>IF('For Requestors'!C344="","",'For Requestors'!C344)</f>
        <v/>
      </c>
      <c r="D349" s="179"/>
      <c r="E349" s="148"/>
      <c r="F349" s="225" t="str">
        <f>IF('For Requestors'!L344="","",'For Requestors'!L344)</f>
        <v/>
      </c>
      <c r="G349" s="226" t="str">
        <f>IF('For Requestors'!M344="","",'For Requestors'!M344)</f>
        <v/>
      </c>
      <c r="H349" s="227" t="str">
        <f>IF('For Requestors'!N344="","",'For Requestors'!N344)</f>
        <v/>
      </c>
      <c r="I349" s="211" t="str">
        <f>IF('For Requestors'!K344=0,"",'For Requestors'!K344)</f>
        <v/>
      </c>
      <c r="J349" s="46" t="str">
        <f>IFERROR('For Requestors'!K344/43560,"")</f>
        <v/>
      </c>
      <c r="K349" s="228" t="str">
        <f t="shared" si="21"/>
        <v/>
      </c>
      <c r="L349" s="199" t="str">
        <f>IF('For Requestors'!D344/43560=0,"",'For Requestors'!D344/43560)</f>
        <v/>
      </c>
      <c r="M349" s="199" t="str">
        <f>IF(AND('For Requestors'!E344=0,'For Requestors'!G344=0,'For Requestors'!A344=""),"",SUM('For Requestors'!E344:'For Requestors'!G344)/43560)</f>
        <v/>
      </c>
      <c r="N349" s="199" t="str">
        <f>IF(AND('For Requestors'!H344=0,'For Requestors'!I344=0),"",SUM('For Requestors'!H344:'For Requestors'!I344)/43560)</f>
        <v/>
      </c>
      <c r="O349" s="229"/>
      <c r="P349" s="230" t="str">
        <f>IF('For Requestors'!C344="","",((SUM('For Requestors'!E344:G344)/43560)*O349)*0.9)</f>
        <v/>
      </c>
      <c r="Q349" s="230" t="str">
        <f>IF('For Requestors'!C344="","",((SUM('For Requestors'!H344:I344)/43560)*O349)*0.5)</f>
        <v/>
      </c>
      <c r="R349" s="230" t="str">
        <f t="shared" si="22"/>
        <v/>
      </c>
      <c r="S349" s="230" t="str">
        <f t="shared" si="23"/>
        <v/>
      </c>
      <c r="T349" s="229"/>
      <c r="U349" s="229"/>
      <c r="V349" s="230" t="str">
        <f t="shared" si="24"/>
        <v/>
      </c>
      <c r="W349" s="178"/>
      <c r="X349" s="204"/>
      <c r="Y349" s="204"/>
      <c r="Z349" s="204"/>
      <c r="AA349" s="149"/>
      <c r="AB349" s="149"/>
    </row>
    <row r="350" spans="1:28" x14ac:dyDescent="0.25">
      <c r="A350" s="153" t="str">
        <f>IF('For Requestors'!A345 = "","",'For Requestors'!A345)</f>
        <v/>
      </c>
      <c r="B350" s="45" t="str">
        <f>IF('For Requestors'!B345="","",'For Requestors'!B345)</f>
        <v/>
      </c>
      <c r="C350" s="236" t="str">
        <f>IF('For Requestors'!C345="","",'For Requestors'!C345)</f>
        <v/>
      </c>
      <c r="D350" s="179"/>
      <c r="E350" s="148"/>
      <c r="F350" s="225" t="str">
        <f>IF('For Requestors'!L345="","",'For Requestors'!L345)</f>
        <v/>
      </c>
      <c r="G350" s="226" t="str">
        <f>IF('For Requestors'!M345="","",'For Requestors'!M345)</f>
        <v/>
      </c>
      <c r="H350" s="227" t="str">
        <f>IF('For Requestors'!N345="","",'For Requestors'!N345)</f>
        <v/>
      </c>
      <c r="I350" s="211" t="str">
        <f>IF('For Requestors'!K345=0,"",'For Requestors'!K345)</f>
        <v/>
      </c>
      <c r="J350" s="46" t="str">
        <f>IFERROR('For Requestors'!K345/43560,"")</f>
        <v/>
      </c>
      <c r="K350" s="228" t="str">
        <f t="shared" si="21"/>
        <v/>
      </c>
      <c r="L350" s="199" t="str">
        <f>IF('For Requestors'!D345/43560=0,"",'For Requestors'!D345/43560)</f>
        <v/>
      </c>
      <c r="M350" s="199" t="str">
        <f>IF(AND('For Requestors'!E345=0,'For Requestors'!G345=0,'For Requestors'!A345=""),"",SUM('For Requestors'!E345:'For Requestors'!G345)/43560)</f>
        <v/>
      </c>
      <c r="N350" s="199" t="str">
        <f>IF(AND('For Requestors'!H345=0,'For Requestors'!I345=0),"",SUM('For Requestors'!H345:'For Requestors'!I345)/43560)</f>
        <v/>
      </c>
      <c r="O350" s="229"/>
      <c r="P350" s="230" t="str">
        <f>IF('For Requestors'!C345="","",((SUM('For Requestors'!E345:G345)/43560)*O350)*0.9)</f>
        <v/>
      </c>
      <c r="Q350" s="230" t="str">
        <f>IF('For Requestors'!C345="","",((SUM('For Requestors'!H345:I345)/43560)*O350)*0.5)</f>
        <v/>
      </c>
      <c r="R350" s="230" t="str">
        <f t="shared" si="22"/>
        <v/>
      </c>
      <c r="S350" s="230" t="str">
        <f t="shared" si="23"/>
        <v/>
      </c>
      <c r="T350" s="229"/>
      <c r="U350" s="229"/>
      <c r="V350" s="230" t="str">
        <f t="shared" si="24"/>
        <v/>
      </c>
      <c r="W350" s="178"/>
      <c r="X350" s="204"/>
      <c r="Y350" s="204"/>
      <c r="Z350" s="204"/>
      <c r="AA350" s="149"/>
      <c r="AB350" s="149"/>
    </row>
    <row r="351" spans="1:28" x14ac:dyDescent="0.25">
      <c r="A351" s="153" t="str">
        <f>IF('For Requestors'!A346 = "","",'For Requestors'!A346)</f>
        <v/>
      </c>
      <c r="B351" s="45" t="str">
        <f>IF('For Requestors'!B346="","",'For Requestors'!B346)</f>
        <v/>
      </c>
      <c r="C351" s="236" t="str">
        <f>IF('For Requestors'!C346="","",'For Requestors'!C346)</f>
        <v/>
      </c>
      <c r="D351" s="179"/>
      <c r="E351" s="148"/>
      <c r="F351" s="225" t="str">
        <f>IF('For Requestors'!L346="","",'For Requestors'!L346)</f>
        <v/>
      </c>
      <c r="G351" s="226" t="str">
        <f>IF('For Requestors'!M346="","",'For Requestors'!M346)</f>
        <v/>
      </c>
      <c r="H351" s="227" t="str">
        <f>IF('For Requestors'!N346="","",'For Requestors'!N346)</f>
        <v/>
      </c>
      <c r="I351" s="211" t="str">
        <f>IF('For Requestors'!K346=0,"",'For Requestors'!K346)</f>
        <v/>
      </c>
      <c r="J351" s="46" t="str">
        <f>IFERROR('For Requestors'!K346/43560,"")</f>
        <v/>
      </c>
      <c r="K351" s="228" t="str">
        <f t="shared" si="21"/>
        <v/>
      </c>
      <c r="L351" s="199" t="str">
        <f>IF('For Requestors'!D346/43560=0,"",'For Requestors'!D346/43560)</f>
        <v/>
      </c>
      <c r="M351" s="199" t="str">
        <f>IF(AND('For Requestors'!E346=0,'For Requestors'!G346=0,'For Requestors'!A346=""),"",SUM('For Requestors'!E346:'For Requestors'!G346)/43560)</f>
        <v/>
      </c>
      <c r="N351" s="199" t="str">
        <f>IF(AND('For Requestors'!H346=0,'For Requestors'!I346=0),"",SUM('For Requestors'!H346:'For Requestors'!I346)/43560)</f>
        <v/>
      </c>
      <c r="O351" s="229"/>
      <c r="P351" s="230" t="str">
        <f>IF('For Requestors'!C346="","",((SUM('For Requestors'!E346:G346)/43560)*O351)*0.9)</f>
        <v/>
      </c>
      <c r="Q351" s="230" t="str">
        <f>IF('For Requestors'!C346="","",((SUM('For Requestors'!H346:I346)/43560)*O351)*0.5)</f>
        <v/>
      </c>
      <c r="R351" s="230" t="str">
        <f t="shared" si="22"/>
        <v/>
      </c>
      <c r="S351" s="230" t="str">
        <f t="shared" si="23"/>
        <v/>
      </c>
      <c r="T351" s="229"/>
      <c r="U351" s="229"/>
      <c r="V351" s="230" t="str">
        <f t="shared" si="24"/>
        <v/>
      </c>
      <c r="W351" s="178"/>
      <c r="X351" s="204"/>
      <c r="Y351" s="204"/>
      <c r="Z351" s="204"/>
      <c r="AA351" s="149"/>
      <c r="AB351" s="149"/>
    </row>
    <row r="352" spans="1:28" x14ac:dyDescent="0.25">
      <c r="A352" s="153" t="str">
        <f>IF('For Requestors'!A347 = "","",'For Requestors'!A347)</f>
        <v/>
      </c>
      <c r="B352" s="45" t="str">
        <f>IF('For Requestors'!B347="","",'For Requestors'!B347)</f>
        <v/>
      </c>
      <c r="C352" s="236" t="str">
        <f>IF('For Requestors'!C347="","",'For Requestors'!C347)</f>
        <v/>
      </c>
      <c r="D352" s="179"/>
      <c r="E352" s="148"/>
      <c r="F352" s="225" t="str">
        <f>IF('For Requestors'!L347="","",'For Requestors'!L347)</f>
        <v/>
      </c>
      <c r="G352" s="226" t="str">
        <f>IF('For Requestors'!M347="","",'For Requestors'!M347)</f>
        <v/>
      </c>
      <c r="H352" s="227" t="str">
        <f>IF('For Requestors'!N347="","",'For Requestors'!N347)</f>
        <v/>
      </c>
      <c r="I352" s="211" t="str">
        <f>IF('For Requestors'!K347=0,"",'For Requestors'!K347)</f>
        <v/>
      </c>
      <c r="J352" s="46" t="str">
        <f>IFERROR('For Requestors'!K347/43560,"")</f>
        <v/>
      </c>
      <c r="K352" s="228" t="str">
        <f t="shared" si="21"/>
        <v/>
      </c>
      <c r="L352" s="199" t="str">
        <f>IF('For Requestors'!D347/43560=0,"",'For Requestors'!D347/43560)</f>
        <v/>
      </c>
      <c r="M352" s="199" t="str">
        <f>IF(AND('For Requestors'!E347=0,'For Requestors'!G347=0,'For Requestors'!A347=""),"",SUM('For Requestors'!E347:'For Requestors'!G347)/43560)</f>
        <v/>
      </c>
      <c r="N352" s="199" t="str">
        <f>IF(AND('For Requestors'!H347=0,'For Requestors'!I347=0),"",SUM('For Requestors'!H347:'For Requestors'!I347)/43560)</f>
        <v/>
      </c>
      <c r="O352" s="229"/>
      <c r="P352" s="230" t="str">
        <f>IF('For Requestors'!C347="","",((SUM('For Requestors'!E347:G347)/43560)*O352)*0.9)</f>
        <v/>
      </c>
      <c r="Q352" s="230" t="str">
        <f>IF('For Requestors'!C347="","",((SUM('For Requestors'!H347:I347)/43560)*O352)*0.5)</f>
        <v/>
      </c>
      <c r="R352" s="230" t="str">
        <f t="shared" si="22"/>
        <v/>
      </c>
      <c r="S352" s="230" t="str">
        <f t="shared" si="23"/>
        <v/>
      </c>
      <c r="T352" s="229"/>
      <c r="U352" s="229"/>
      <c r="V352" s="230" t="str">
        <f t="shared" si="24"/>
        <v/>
      </c>
      <c r="W352" s="178"/>
      <c r="X352" s="204"/>
      <c r="Y352" s="204"/>
      <c r="Z352" s="204"/>
      <c r="AA352" s="149"/>
      <c r="AB352" s="149"/>
    </row>
    <row r="353" spans="1:28" x14ac:dyDescent="0.25">
      <c r="A353" s="153" t="str">
        <f>IF('For Requestors'!A348 = "","",'For Requestors'!A348)</f>
        <v/>
      </c>
      <c r="B353" s="45" t="str">
        <f>IF('For Requestors'!B348="","",'For Requestors'!B348)</f>
        <v/>
      </c>
      <c r="C353" s="236" t="str">
        <f>IF('For Requestors'!C348="","",'For Requestors'!C348)</f>
        <v/>
      </c>
      <c r="D353" s="179"/>
      <c r="E353" s="148"/>
      <c r="F353" s="225" t="str">
        <f>IF('For Requestors'!L348="","",'For Requestors'!L348)</f>
        <v/>
      </c>
      <c r="G353" s="226" t="str">
        <f>IF('For Requestors'!M348="","",'For Requestors'!M348)</f>
        <v/>
      </c>
      <c r="H353" s="227" t="str">
        <f>IF('For Requestors'!N348="","",'For Requestors'!N348)</f>
        <v/>
      </c>
      <c r="I353" s="211" t="str">
        <f>IF('For Requestors'!K348=0,"",'For Requestors'!K348)</f>
        <v/>
      </c>
      <c r="J353" s="46" t="str">
        <f>IFERROR('For Requestors'!K348/43560,"")</f>
        <v/>
      </c>
      <c r="K353" s="228" t="str">
        <f t="shared" si="21"/>
        <v/>
      </c>
      <c r="L353" s="199" t="str">
        <f>IF('For Requestors'!D348/43560=0,"",'For Requestors'!D348/43560)</f>
        <v/>
      </c>
      <c r="M353" s="199" t="str">
        <f>IF(AND('For Requestors'!E348=0,'For Requestors'!G348=0,'For Requestors'!A348=""),"",SUM('For Requestors'!E348:'For Requestors'!G348)/43560)</f>
        <v/>
      </c>
      <c r="N353" s="199" t="str">
        <f>IF(AND('For Requestors'!H348=0,'For Requestors'!I348=0),"",SUM('For Requestors'!H348:'For Requestors'!I348)/43560)</f>
        <v/>
      </c>
      <c r="O353" s="229"/>
      <c r="P353" s="230" t="str">
        <f>IF('For Requestors'!C348="","",((SUM('For Requestors'!E348:G348)/43560)*O353)*0.9)</f>
        <v/>
      </c>
      <c r="Q353" s="230" t="str">
        <f>IF('For Requestors'!C348="","",((SUM('For Requestors'!H348:I348)/43560)*O353)*0.5)</f>
        <v/>
      </c>
      <c r="R353" s="230" t="str">
        <f t="shared" si="22"/>
        <v/>
      </c>
      <c r="S353" s="230" t="str">
        <f t="shared" si="23"/>
        <v/>
      </c>
      <c r="T353" s="229"/>
      <c r="U353" s="229"/>
      <c r="V353" s="230" t="str">
        <f t="shared" si="24"/>
        <v/>
      </c>
      <c r="W353" s="178"/>
      <c r="X353" s="204"/>
      <c r="Y353" s="204"/>
      <c r="Z353" s="204"/>
      <c r="AA353" s="149"/>
      <c r="AB353" s="149"/>
    </row>
    <row r="354" spans="1:28" x14ac:dyDescent="0.25">
      <c r="A354" s="153" t="str">
        <f>IF('For Requestors'!A349 = "","",'For Requestors'!A349)</f>
        <v/>
      </c>
      <c r="B354" s="45" t="str">
        <f>IF('For Requestors'!B349="","",'For Requestors'!B349)</f>
        <v/>
      </c>
      <c r="C354" s="236" t="str">
        <f>IF('For Requestors'!C349="","",'For Requestors'!C349)</f>
        <v/>
      </c>
      <c r="D354" s="179"/>
      <c r="E354" s="148"/>
      <c r="F354" s="225" t="str">
        <f>IF('For Requestors'!L349="","",'For Requestors'!L349)</f>
        <v/>
      </c>
      <c r="G354" s="226" t="str">
        <f>IF('For Requestors'!M349="","",'For Requestors'!M349)</f>
        <v/>
      </c>
      <c r="H354" s="227" t="str">
        <f>IF('For Requestors'!N349="","",'For Requestors'!N349)</f>
        <v/>
      </c>
      <c r="I354" s="211" t="str">
        <f>IF('For Requestors'!K349=0,"",'For Requestors'!K349)</f>
        <v/>
      </c>
      <c r="J354" s="46" t="str">
        <f>IFERROR('For Requestors'!K349/43560,"")</f>
        <v/>
      </c>
      <c r="K354" s="228" t="str">
        <f t="shared" si="21"/>
        <v/>
      </c>
      <c r="L354" s="199" t="str">
        <f>IF('For Requestors'!D349/43560=0,"",'For Requestors'!D349/43560)</f>
        <v/>
      </c>
      <c r="M354" s="199" t="str">
        <f>IF(AND('For Requestors'!E349=0,'For Requestors'!G349=0,'For Requestors'!A349=""),"",SUM('For Requestors'!E349:'For Requestors'!G349)/43560)</f>
        <v/>
      </c>
      <c r="N354" s="199" t="str">
        <f>IF(AND('For Requestors'!H349=0,'For Requestors'!I349=0),"",SUM('For Requestors'!H349:'For Requestors'!I349)/43560)</f>
        <v/>
      </c>
      <c r="O354" s="229"/>
      <c r="P354" s="230" t="str">
        <f>IF('For Requestors'!C349="","",((SUM('For Requestors'!E349:G349)/43560)*O354)*0.9)</f>
        <v/>
      </c>
      <c r="Q354" s="230" t="str">
        <f>IF('For Requestors'!C349="","",((SUM('For Requestors'!H349:I349)/43560)*O354)*0.5)</f>
        <v/>
      </c>
      <c r="R354" s="230" t="str">
        <f t="shared" si="22"/>
        <v/>
      </c>
      <c r="S354" s="230" t="str">
        <f t="shared" si="23"/>
        <v/>
      </c>
      <c r="T354" s="229"/>
      <c r="U354" s="229"/>
      <c r="V354" s="230" t="str">
        <f t="shared" si="24"/>
        <v/>
      </c>
      <c r="W354" s="178"/>
      <c r="X354" s="204"/>
      <c r="Y354" s="204"/>
      <c r="Z354" s="204"/>
      <c r="AA354" s="149"/>
      <c r="AB354" s="149"/>
    </row>
    <row r="355" spans="1:28" x14ac:dyDescent="0.25">
      <c r="A355" s="153" t="str">
        <f>IF('For Requestors'!A350 = "","",'For Requestors'!A350)</f>
        <v/>
      </c>
      <c r="B355" s="45" t="str">
        <f>IF('For Requestors'!B350="","",'For Requestors'!B350)</f>
        <v/>
      </c>
      <c r="C355" s="236" t="str">
        <f>IF('For Requestors'!C350="","",'For Requestors'!C350)</f>
        <v/>
      </c>
      <c r="D355" s="179"/>
      <c r="E355" s="148"/>
      <c r="F355" s="225" t="str">
        <f>IF('For Requestors'!L350="","",'For Requestors'!L350)</f>
        <v/>
      </c>
      <c r="G355" s="226" t="str">
        <f>IF('For Requestors'!M350="","",'For Requestors'!M350)</f>
        <v/>
      </c>
      <c r="H355" s="227" t="str">
        <f>IF('For Requestors'!N350="","",'For Requestors'!N350)</f>
        <v/>
      </c>
      <c r="I355" s="211" t="str">
        <f>IF('For Requestors'!K350=0,"",'For Requestors'!K350)</f>
        <v/>
      </c>
      <c r="J355" s="46" t="str">
        <f>IFERROR('For Requestors'!K350/43560,"")</f>
        <v/>
      </c>
      <c r="K355" s="228" t="str">
        <f t="shared" si="21"/>
        <v/>
      </c>
      <c r="L355" s="199" t="str">
        <f>IF('For Requestors'!D350/43560=0,"",'For Requestors'!D350/43560)</f>
        <v/>
      </c>
      <c r="M355" s="199" t="str">
        <f>IF(AND('For Requestors'!E350=0,'For Requestors'!G350=0,'For Requestors'!A350=""),"",SUM('For Requestors'!E350:'For Requestors'!G350)/43560)</f>
        <v/>
      </c>
      <c r="N355" s="199" t="str">
        <f>IF(AND('For Requestors'!H350=0,'For Requestors'!I350=0),"",SUM('For Requestors'!H350:'For Requestors'!I350)/43560)</f>
        <v/>
      </c>
      <c r="O355" s="229"/>
      <c r="P355" s="230" t="str">
        <f>IF('For Requestors'!C350="","",((SUM('For Requestors'!E350:G350)/43560)*O355)*0.9)</f>
        <v/>
      </c>
      <c r="Q355" s="230" t="str">
        <f>IF('For Requestors'!C350="","",((SUM('For Requestors'!H350:I350)/43560)*O355)*0.5)</f>
        <v/>
      </c>
      <c r="R355" s="230" t="str">
        <f t="shared" si="22"/>
        <v/>
      </c>
      <c r="S355" s="230" t="str">
        <f t="shared" si="23"/>
        <v/>
      </c>
      <c r="T355" s="229"/>
      <c r="U355" s="229"/>
      <c r="V355" s="230" t="str">
        <f t="shared" si="24"/>
        <v/>
      </c>
      <c r="W355" s="178"/>
      <c r="X355" s="204"/>
      <c r="Y355" s="204"/>
      <c r="Z355" s="204"/>
      <c r="AA355" s="149"/>
      <c r="AB355" s="149"/>
    </row>
    <row r="356" spans="1:28" x14ac:dyDescent="0.25">
      <c r="A356" s="153" t="str">
        <f>IF('For Requestors'!A351 = "","",'For Requestors'!A351)</f>
        <v/>
      </c>
      <c r="B356" s="45" t="str">
        <f>IF('For Requestors'!B351="","",'For Requestors'!B351)</f>
        <v/>
      </c>
      <c r="C356" s="236" t="str">
        <f>IF('For Requestors'!C351="","",'For Requestors'!C351)</f>
        <v/>
      </c>
      <c r="D356" s="179"/>
      <c r="E356" s="148"/>
      <c r="F356" s="225" t="str">
        <f>IF('For Requestors'!L351="","",'For Requestors'!L351)</f>
        <v/>
      </c>
      <c r="G356" s="226" t="str">
        <f>IF('For Requestors'!M351="","",'For Requestors'!M351)</f>
        <v/>
      </c>
      <c r="H356" s="227" t="str">
        <f>IF('For Requestors'!N351="","",'For Requestors'!N351)</f>
        <v/>
      </c>
      <c r="I356" s="211" t="str">
        <f>IF('For Requestors'!K351=0,"",'For Requestors'!K351)</f>
        <v/>
      </c>
      <c r="J356" s="46" t="str">
        <f>IFERROR('For Requestors'!K351/43560,"")</f>
        <v/>
      </c>
      <c r="K356" s="228" t="str">
        <f t="shared" si="21"/>
        <v/>
      </c>
      <c r="L356" s="199" t="str">
        <f>IF('For Requestors'!D351/43560=0,"",'For Requestors'!D351/43560)</f>
        <v/>
      </c>
      <c r="M356" s="199" t="str">
        <f>IF(AND('For Requestors'!E351=0,'For Requestors'!G351=0,'For Requestors'!A351=""),"",SUM('For Requestors'!E351:'For Requestors'!G351)/43560)</f>
        <v/>
      </c>
      <c r="N356" s="199" t="str">
        <f>IF(AND('For Requestors'!H351=0,'For Requestors'!I351=0),"",SUM('For Requestors'!H351:'For Requestors'!I351)/43560)</f>
        <v/>
      </c>
      <c r="O356" s="229"/>
      <c r="P356" s="230" t="str">
        <f>IF('For Requestors'!C351="","",((SUM('For Requestors'!E351:G351)/43560)*O356)*0.9)</f>
        <v/>
      </c>
      <c r="Q356" s="230" t="str">
        <f>IF('For Requestors'!C351="","",((SUM('For Requestors'!H351:I351)/43560)*O356)*0.5)</f>
        <v/>
      </c>
      <c r="R356" s="230" t="str">
        <f t="shared" si="22"/>
        <v/>
      </c>
      <c r="S356" s="230" t="str">
        <f t="shared" si="23"/>
        <v/>
      </c>
      <c r="T356" s="229"/>
      <c r="U356" s="229"/>
      <c r="V356" s="230" t="str">
        <f t="shared" si="24"/>
        <v/>
      </c>
      <c r="W356" s="178"/>
      <c r="X356" s="204"/>
      <c r="Y356" s="204"/>
      <c r="Z356" s="204"/>
      <c r="AA356" s="149"/>
      <c r="AB356" s="149"/>
    </row>
    <row r="357" spans="1:28" x14ac:dyDescent="0.25">
      <c r="A357" s="153" t="str">
        <f>IF('For Requestors'!A352 = "","",'For Requestors'!A352)</f>
        <v/>
      </c>
      <c r="B357" s="45" t="str">
        <f>IF('For Requestors'!B352="","",'For Requestors'!B352)</f>
        <v/>
      </c>
      <c r="C357" s="236" t="str">
        <f>IF('For Requestors'!C352="","",'For Requestors'!C352)</f>
        <v/>
      </c>
      <c r="D357" s="179"/>
      <c r="E357" s="148"/>
      <c r="F357" s="225" t="str">
        <f>IF('For Requestors'!L352="","",'For Requestors'!L352)</f>
        <v/>
      </c>
      <c r="G357" s="226" t="str">
        <f>IF('For Requestors'!M352="","",'For Requestors'!M352)</f>
        <v/>
      </c>
      <c r="H357" s="227" t="str">
        <f>IF('For Requestors'!N352="","",'For Requestors'!N352)</f>
        <v/>
      </c>
      <c r="I357" s="211" t="str">
        <f>IF('For Requestors'!K352=0,"",'For Requestors'!K352)</f>
        <v/>
      </c>
      <c r="J357" s="46" t="str">
        <f>IFERROR('For Requestors'!K352/43560,"")</f>
        <v/>
      </c>
      <c r="K357" s="228" t="str">
        <f t="shared" si="21"/>
        <v/>
      </c>
      <c r="L357" s="199" t="str">
        <f>IF('For Requestors'!D352/43560=0,"",'For Requestors'!D352/43560)</f>
        <v/>
      </c>
      <c r="M357" s="199" t="str">
        <f>IF(AND('For Requestors'!E352=0,'For Requestors'!G352=0,'For Requestors'!A352=""),"",SUM('For Requestors'!E352:'For Requestors'!G352)/43560)</f>
        <v/>
      </c>
      <c r="N357" s="199" t="str">
        <f>IF(AND('For Requestors'!H352=0,'For Requestors'!I352=0),"",SUM('For Requestors'!H352:'For Requestors'!I352)/43560)</f>
        <v/>
      </c>
      <c r="O357" s="229"/>
      <c r="P357" s="230" t="str">
        <f>IF('For Requestors'!C352="","",((SUM('For Requestors'!E352:G352)/43560)*O357)*0.9)</f>
        <v/>
      </c>
      <c r="Q357" s="230" t="str">
        <f>IF('For Requestors'!C352="","",((SUM('For Requestors'!H352:I352)/43560)*O357)*0.5)</f>
        <v/>
      </c>
      <c r="R357" s="230" t="str">
        <f t="shared" si="22"/>
        <v/>
      </c>
      <c r="S357" s="230" t="str">
        <f t="shared" si="23"/>
        <v/>
      </c>
      <c r="T357" s="229"/>
      <c r="U357" s="229"/>
      <c r="V357" s="230" t="str">
        <f t="shared" si="24"/>
        <v/>
      </c>
      <c r="W357" s="178"/>
      <c r="X357" s="204"/>
      <c r="Y357" s="204"/>
      <c r="Z357" s="204"/>
      <c r="AA357" s="149"/>
      <c r="AB357" s="149"/>
    </row>
    <row r="358" spans="1:28" x14ac:dyDescent="0.25">
      <c r="A358" s="153" t="str">
        <f>IF('For Requestors'!A353 = "","",'For Requestors'!A353)</f>
        <v/>
      </c>
      <c r="B358" s="45" t="str">
        <f>IF('For Requestors'!B353="","",'For Requestors'!B353)</f>
        <v/>
      </c>
      <c r="C358" s="236" t="str">
        <f>IF('For Requestors'!C353="","",'For Requestors'!C353)</f>
        <v/>
      </c>
      <c r="D358" s="179"/>
      <c r="E358" s="148"/>
      <c r="F358" s="225" t="str">
        <f>IF('For Requestors'!L353="","",'For Requestors'!L353)</f>
        <v/>
      </c>
      <c r="G358" s="226" t="str">
        <f>IF('For Requestors'!M353="","",'For Requestors'!M353)</f>
        <v/>
      </c>
      <c r="H358" s="227" t="str">
        <f>IF('For Requestors'!N353="","",'For Requestors'!N353)</f>
        <v/>
      </c>
      <c r="I358" s="211" t="str">
        <f>IF('For Requestors'!K353=0,"",'For Requestors'!K353)</f>
        <v/>
      </c>
      <c r="J358" s="46" t="str">
        <f>IFERROR('For Requestors'!K353/43560,"")</f>
        <v/>
      </c>
      <c r="K358" s="228" t="str">
        <f t="shared" si="21"/>
        <v/>
      </c>
      <c r="L358" s="199" t="str">
        <f>IF('For Requestors'!D353/43560=0,"",'For Requestors'!D353/43560)</f>
        <v/>
      </c>
      <c r="M358" s="199" t="str">
        <f>IF(AND('For Requestors'!E353=0,'For Requestors'!G353=0,'For Requestors'!A353=""),"",SUM('For Requestors'!E353:'For Requestors'!G353)/43560)</f>
        <v/>
      </c>
      <c r="N358" s="199" t="str">
        <f>IF(AND('For Requestors'!H353=0,'For Requestors'!I353=0),"",SUM('For Requestors'!H353:'For Requestors'!I353)/43560)</f>
        <v/>
      </c>
      <c r="O358" s="229"/>
      <c r="P358" s="230" t="str">
        <f>IF('For Requestors'!C353="","",((SUM('For Requestors'!E353:G353)/43560)*O358)*0.9)</f>
        <v/>
      </c>
      <c r="Q358" s="230" t="str">
        <f>IF('For Requestors'!C353="","",((SUM('For Requestors'!H353:I353)/43560)*O358)*0.5)</f>
        <v/>
      </c>
      <c r="R358" s="230" t="str">
        <f t="shared" si="22"/>
        <v/>
      </c>
      <c r="S358" s="230" t="str">
        <f t="shared" si="23"/>
        <v/>
      </c>
      <c r="T358" s="229"/>
      <c r="U358" s="229"/>
      <c r="V358" s="230" t="str">
        <f t="shared" si="24"/>
        <v/>
      </c>
      <c r="W358" s="178"/>
      <c r="X358" s="204"/>
      <c r="Y358" s="204"/>
      <c r="Z358" s="204"/>
      <c r="AA358" s="149"/>
      <c r="AB358" s="149"/>
    </row>
    <row r="359" spans="1:28" x14ac:dyDescent="0.25">
      <c r="A359" s="153" t="str">
        <f>IF('For Requestors'!A354 = "","",'For Requestors'!A354)</f>
        <v/>
      </c>
      <c r="B359" s="45" t="str">
        <f>IF('For Requestors'!B354="","",'For Requestors'!B354)</f>
        <v/>
      </c>
      <c r="C359" s="236" t="str">
        <f>IF('For Requestors'!C354="","",'For Requestors'!C354)</f>
        <v/>
      </c>
      <c r="D359" s="179"/>
      <c r="E359" s="148"/>
      <c r="F359" s="225" t="str">
        <f>IF('For Requestors'!L354="","",'For Requestors'!L354)</f>
        <v/>
      </c>
      <c r="G359" s="226" t="str">
        <f>IF('For Requestors'!M354="","",'For Requestors'!M354)</f>
        <v/>
      </c>
      <c r="H359" s="227" t="str">
        <f>IF('For Requestors'!N354="","",'For Requestors'!N354)</f>
        <v/>
      </c>
      <c r="I359" s="211" t="str">
        <f>IF('For Requestors'!K354=0,"",'For Requestors'!K354)</f>
        <v/>
      </c>
      <c r="J359" s="46" t="str">
        <f>IFERROR('For Requestors'!K354/43560,"")</f>
        <v/>
      </c>
      <c r="K359" s="228" t="str">
        <f t="shared" si="21"/>
        <v/>
      </c>
      <c r="L359" s="199" t="str">
        <f>IF('For Requestors'!D354/43560=0,"",'For Requestors'!D354/43560)</f>
        <v/>
      </c>
      <c r="M359" s="199" t="str">
        <f>IF(AND('For Requestors'!E354=0,'For Requestors'!G354=0,'For Requestors'!A354=""),"",SUM('For Requestors'!E354:'For Requestors'!G354)/43560)</f>
        <v/>
      </c>
      <c r="N359" s="199" t="str">
        <f>IF(AND('For Requestors'!H354=0,'For Requestors'!I354=0),"",SUM('For Requestors'!H354:'For Requestors'!I354)/43560)</f>
        <v/>
      </c>
      <c r="O359" s="229"/>
      <c r="P359" s="230" t="str">
        <f>IF('For Requestors'!C354="","",((SUM('For Requestors'!E354:G354)/43560)*O359)*0.9)</f>
        <v/>
      </c>
      <c r="Q359" s="230" t="str">
        <f>IF('For Requestors'!C354="","",((SUM('For Requestors'!H354:I354)/43560)*O359)*0.5)</f>
        <v/>
      </c>
      <c r="R359" s="230" t="str">
        <f t="shared" si="22"/>
        <v/>
      </c>
      <c r="S359" s="230" t="str">
        <f t="shared" si="23"/>
        <v/>
      </c>
      <c r="T359" s="229"/>
      <c r="U359" s="229"/>
      <c r="V359" s="230" t="str">
        <f t="shared" si="24"/>
        <v/>
      </c>
      <c r="W359" s="178"/>
      <c r="X359" s="204"/>
      <c r="Y359" s="204"/>
      <c r="Z359" s="204"/>
      <c r="AA359" s="149"/>
      <c r="AB359" s="149"/>
    </row>
    <row r="360" spans="1:28" x14ac:dyDescent="0.25">
      <c r="A360" s="153" t="str">
        <f>IF('For Requestors'!A355 = "","",'For Requestors'!A355)</f>
        <v/>
      </c>
      <c r="B360" s="45" t="str">
        <f>IF('For Requestors'!B355="","",'For Requestors'!B355)</f>
        <v/>
      </c>
      <c r="C360" s="236" t="str">
        <f>IF('For Requestors'!C355="","",'For Requestors'!C355)</f>
        <v/>
      </c>
      <c r="D360" s="179"/>
      <c r="E360" s="148"/>
      <c r="F360" s="225" t="str">
        <f>IF('For Requestors'!L355="","",'For Requestors'!L355)</f>
        <v/>
      </c>
      <c r="G360" s="226" t="str">
        <f>IF('For Requestors'!M355="","",'For Requestors'!M355)</f>
        <v/>
      </c>
      <c r="H360" s="227" t="str">
        <f>IF('For Requestors'!N355="","",'For Requestors'!N355)</f>
        <v/>
      </c>
      <c r="I360" s="211" t="str">
        <f>IF('For Requestors'!K355=0,"",'For Requestors'!K355)</f>
        <v/>
      </c>
      <c r="J360" s="46" t="str">
        <f>IFERROR('For Requestors'!K355/43560,"")</f>
        <v/>
      </c>
      <c r="K360" s="228" t="str">
        <f t="shared" si="21"/>
        <v/>
      </c>
      <c r="L360" s="199" t="str">
        <f>IF('For Requestors'!D355/43560=0,"",'For Requestors'!D355/43560)</f>
        <v/>
      </c>
      <c r="M360" s="199" t="str">
        <f>IF(AND('For Requestors'!E355=0,'For Requestors'!G355=0,'For Requestors'!A355=""),"",SUM('For Requestors'!E355:'For Requestors'!G355)/43560)</f>
        <v/>
      </c>
      <c r="N360" s="199" t="str">
        <f>IF(AND('For Requestors'!H355=0,'For Requestors'!I355=0),"",SUM('For Requestors'!H355:'For Requestors'!I355)/43560)</f>
        <v/>
      </c>
      <c r="O360" s="229"/>
      <c r="P360" s="230" t="str">
        <f>IF('For Requestors'!C355="","",((SUM('For Requestors'!E355:G355)/43560)*O360)*0.9)</f>
        <v/>
      </c>
      <c r="Q360" s="230" t="str">
        <f>IF('For Requestors'!C355="","",((SUM('For Requestors'!H355:I355)/43560)*O360)*0.5)</f>
        <v/>
      </c>
      <c r="R360" s="230" t="str">
        <f t="shared" si="22"/>
        <v/>
      </c>
      <c r="S360" s="230" t="str">
        <f t="shared" si="23"/>
        <v/>
      </c>
      <c r="T360" s="229"/>
      <c r="U360" s="229"/>
      <c r="V360" s="230" t="str">
        <f t="shared" si="24"/>
        <v/>
      </c>
      <c r="W360" s="178"/>
      <c r="X360" s="204"/>
      <c r="Y360" s="204"/>
      <c r="Z360" s="204"/>
      <c r="AA360" s="149"/>
      <c r="AB360" s="149"/>
    </row>
    <row r="361" spans="1:28" x14ac:dyDescent="0.25">
      <c r="A361" s="153" t="str">
        <f>IF('For Requestors'!A356 = "","",'For Requestors'!A356)</f>
        <v/>
      </c>
      <c r="B361" s="45" t="str">
        <f>IF('For Requestors'!B356="","",'For Requestors'!B356)</f>
        <v/>
      </c>
      <c r="C361" s="236" t="str">
        <f>IF('For Requestors'!C356="","",'For Requestors'!C356)</f>
        <v/>
      </c>
      <c r="D361" s="179"/>
      <c r="E361" s="148"/>
      <c r="F361" s="225" t="str">
        <f>IF('For Requestors'!L356="","",'For Requestors'!L356)</f>
        <v/>
      </c>
      <c r="G361" s="226" t="str">
        <f>IF('For Requestors'!M356="","",'For Requestors'!M356)</f>
        <v/>
      </c>
      <c r="H361" s="227" t="str">
        <f>IF('For Requestors'!N356="","",'For Requestors'!N356)</f>
        <v/>
      </c>
      <c r="I361" s="211" t="str">
        <f>IF('For Requestors'!K356=0,"",'For Requestors'!K356)</f>
        <v/>
      </c>
      <c r="J361" s="46" t="str">
        <f>IFERROR('For Requestors'!K356/43560,"")</f>
        <v/>
      </c>
      <c r="K361" s="228" t="str">
        <f t="shared" si="21"/>
        <v/>
      </c>
      <c r="L361" s="199" t="str">
        <f>IF('For Requestors'!D356/43560=0,"",'For Requestors'!D356/43560)</f>
        <v/>
      </c>
      <c r="M361" s="199" t="str">
        <f>IF(AND('For Requestors'!E356=0,'For Requestors'!G356=0,'For Requestors'!A356=""),"",SUM('For Requestors'!E356:'For Requestors'!G356)/43560)</f>
        <v/>
      </c>
      <c r="N361" s="199" t="str">
        <f>IF(AND('For Requestors'!H356=0,'For Requestors'!I356=0),"",SUM('For Requestors'!H356:'For Requestors'!I356)/43560)</f>
        <v/>
      </c>
      <c r="O361" s="229"/>
      <c r="P361" s="230" t="str">
        <f>IF('For Requestors'!C356="","",((SUM('For Requestors'!E356:G356)/43560)*O361)*0.9)</f>
        <v/>
      </c>
      <c r="Q361" s="230" t="str">
        <f>IF('For Requestors'!C356="","",((SUM('For Requestors'!H356:I356)/43560)*O361)*0.5)</f>
        <v/>
      </c>
      <c r="R361" s="230" t="str">
        <f t="shared" si="22"/>
        <v/>
      </c>
      <c r="S361" s="230" t="str">
        <f t="shared" si="23"/>
        <v/>
      </c>
      <c r="T361" s="229"/>
      <c r="U361" s="229"/>
      <c r="V361" s="230" t="str">
        <f t="shared" si="24"/>
        <v/>
      </c>
      <c r="W361" s="178"/>
      <c r="X361" s="204"/>
      <c r="Y361" s="204"/>
      <c r="Z361" s="204"/>
      <c r="AA361" s="149"/>
      <c r="AB361" s="149"/>
    </row>
    <row r="362" spans="1:28" x14ac:dyDescent="0.25">
      <c r="A362" s="153" t="str">
        <f>IF('For Requestors'!A357 = "","",'For Requestors'!A357)</f>
        <v/>
      </c>
      <c r="B362" s="45" t="str">
        <f>IF('For Requestors'!B357="","",'For Requestors'!B357)</f>
        <v/>
      </c>
      <c r="C362" s="236" t="str">
        <f>IF('For Requestors'!C357="","",'For Requestors'!C357)</f>
        <v/>
      </c>
      <c r="D362" s="179"/>
      <c r="E362" s="148"/>
      <c r="F362" s="225" t="str">
        <f>IF('For Requestors'!L357="","",'For Requestors'!L357)</f>
        <v/>
      </c>
      <c r="G362" s="226" t="str">
        <f>IF('For Requestors'!M357="","",'For Requestors'!M357)</f>
        <v/>
      </c>
      <c r="H362" s="227" t="str">
        <f>IF('For Requestors'!N357="","",'For Requestors'!N357)</f>
        <v/>
      </c>
      <c r="I362" s="211" t="str">
        <f>IF('For Requestors'!K357=0,"",'For Requestors'!K357)</f>
        <v/>
      </c>
      <c r="J362" s="46" t="str">
        <f>IFERROR('For Requestors'!K357/43560,"")</f>
        <v/>
      </c>
      <c r="K362" s="228" t="str">
        <f t="shared" si="21"/>
        <v/>
      </c>
      <c r="L362" s="199" t="str">
        <f>IF('For Requestors'!D357/43560=0,"",'For Requestors'!D357/43560)</f>
        <v/>
      </c>
      <c r="M362" s="199" t="str">
        <f>IF(AND('For Requestors'!E357=0,'For Requestors'!G357=0,'For Requestors'!A357=""),"",SUM('For Requestors'!E357:'For Requestors'!G357)/43560)</f>
        <v/>
      </c>
      <c r="N362" s="199" t="str">
        <f>IF(AND('For Requestors'!H357=0,'For Requestors'!I357=0),"",SUM('For Requestors'!H357:'For Requestors'!I357)/43560)</f>
        <v/>
      </c>
      <c r="O362" s="229"/>
      <c r="P362" s="230" t="str">
        <f>IF('For Requestors'!C357="","",((SUM('For Requestors'!E357:G357)/43560)*O362)*0.9)</f>
        <v/>
      </c>
      <c r="Q362" s="230" t="str">
        <f>IF('For Requestors'!C357="","",((SUM('For Requestors'!H357:I357)/43560)*O362)*0.5)</f>
        <v/>
      </c>
      <c r="R362" s="230" t="str">
        <f t="shared" si="22"/>
        <v/>
      </c>
      <c r="S362" s="230" t="str">
        <f t="shared" si="23"/>
        <v/>
      </c>
      <c r="T362" s="229"/>
      <c r="U362" s="229"/>
      <c r="V362" s="230" t="str">
        <f t="shared" si="24"/>
        <v/>
      </c>
      <c r="W362" s="178"/>
      <c r="X362" s="204"/>
      <c r="Y362" s="204"/>
      <c r="Z362" s="204"/>
      <c r="AA362" s="149"/>
      <c r="AB362" s="149"/>
    </row>
    <row r="363" spans="1:28" x14ac:dyDescent="0.25">
      <c r="A363" s="153" t="str">
        <f>IF('For Requestors'!A358 = "","",'For Requestors'!A358)</f>
        <v/>
      </c>
      <c r="B363" s="45" t="str">
        <f>IF('For Requestors'!B358="","",'For Requestors'!B358)</f>
        <v/>
      </c>
      <c r="C363" s="236" t="str">
        <f>IF('For Requestors'!C358="","",'For Requestors'!C358)</f>
        <v/>
      </c>
      <c r="D363" s="179"/>
      <c r="E363" s="148"/>
      <c r="F363" s="225" t="str">
        <f>IF('For Requestors'!L358="","",'For Requestors'!L358)</f>
        <v/>
      </c>
      <c r="G363" s="226" t="str">
        <f>IF('For Requestors'!M358="","",'For Requestors'!M358)</f>
        <v/>
      </c>
      <c r="H363" s="227" t="str">
        <f>IF('For Requestors'!N358="","",'For Requestors'!N358)</f>
        <v/>
      </c>
      <c r="I363" s="211" t="str">
        <f>IF('For Requestors'!K358=0,"",'For Requestors'!K358)</f>
        <v/>
      </c>
      <c r="J363" s="46" t="str">
        <f>IFERROR('For Requestors'!K358/43560,"")</f>
        <v/>
      </c>
      <c r="K363" s="228" t="str">
        <f t="shared" si="21"/>
        <v/>
      </c>
      <c r="L363" s="199" t="str">
        <f>IF('For Requestors'!D358/43560=0,"",'For Requestors'!D358/43560)</f>
        <v/>
      </c>
      <c r="M363" s="199" t="str">
        <f>IF(AND('For Requestors'!E358=0,'For Requestors'!G358=0,'For Requestors'!A358=""),"",SUM('For Requestors'!E358:'For Requestors'!G358)/43560)</f>
        <v/>
      </c>
      <c r="N363" s="199" t="str">
        <f>IF(AND('For Requestors'!H358=0,'For Requestors'!I358=0),"",SUM('For Requestors'!H358:'For Requestors'!I358)/43560)</f>
        <v/>
      </c>
      <c r="O363" s="229"/>
      <c r="P363" s="230" t="str">
        <f>IF('For Requestors'!C358="","",((SUM('For Requestors'!E358:G358)/43560)*O363)*0.9)</f>
        <v/>
      </c>
      <c r="Q363" s="230" t="str">
        <f>IF('For Requestors'!C358="","",((SUM('For Requestors'!H358:I358)/43560)*O363)*0.5)</f>
        <v/>
      </c>
      <c r="R363" s="230" t="str">
        <f t="shared" si="22"/>
        <v/>
      </c>
      <c r="S363" s="230" t="str">
        <f t="shared" si="23"/>
        <v/>
      </c>
      <c r="T363" s="229"/>
      <c r="U363" s="229"/>
      <c r="V363" s="230" t="str">
        <f t="shared" si="24"/>
        <v/>
      </c>
      <c r="W363" s="178"/>
      <c r="X363" s="204"/>
      <c r="Y363" s="204"/>
      <c r="Z363" s="204"/>
      <c r="AA363" s="149"/>
      <c r="AB363" s="149"/>
    </row>
    <row r="364" spans="1:28" x14ac:dyDescent="0.25">
      <c r="A364" s="153" t="str">
        <f>IF('For Requestors'!A359 = "","",'For Requestors'!A359)</f>
        <v/>
      </c>
      <c r="B364" s="45" t="str">
        <f>IF('For Requestors'!B359="","",'For Requestors'!B359)</f>
        <v/>
      </c>
      <c r="C364" s="236" t="str">
        <f>IF('For Requestors'!C359="","",'For Requestors'!C359)</f>
        <v/>
      </c>
      <c r="D364" s="179"/>
      <c r="E364" s="148"/>
      <c r="F364" s="225" t="str">
        <f>IF('For Requestors'!L359="","",'For Requestors'!L359)</f>
        <v/>
      </c>
      <c r="G364" s="226" t="str">
        <f>IF('For Requestors'!M359="","",'For Requestors'!M359)</f>
        <v/>
      </c>
      <c r="H364" s="227" t="str">
        <f>IF('For Requestors'!N359="","",'For Requestors'!N359)</f>
        <v/>
      </c>
      <c r="I364" s="211" t="str">
        <f>IF('For Requestors'!K359=0,"",'For Requestors'!K359)</f>
        <v/>
      </c>
      <c r="J364" s="46" t="str">
        <f>IFERROR('For Requestors'!K359/43560,"")</f>
        <v/>
      </c>
      <c r="K364" s="228" t="str">
        <f t="shared" si="21"/>
        <v/>
      </c>
      <c r="L364" s="199" t="str">
        <f>IF('For Requestors'!D359/43560=0,"",'For Requestors'!D359/43560)</f>
        <v/>
      </c>
      <c r="M364" s="199" t="str">
        <f>IF(AND('For Requestors'!E359=0,'For Requestors'!G359=0,'For Requestors'!A359=""),"",SUM('For Requestors'!E359:'For Requestors'!G359)/43560)</f>
        <v/>
      </c>
      <c r="N364" s="199" t="str">
        <f>IF(AND('For Requestors'!H359=0,'For Requestors'!I359=0),"",SUM('For Requestors'!H359:'For Requestors'!I359)/43560)</f>
        <v/>
      </c>
      <c r="O364" s="229"/>
      <c r="P364" s="230" t="str">
        <f>IF('For Requestors'!C359="","",((SUM('For Requestors'!E359:G359)/43560)*O364)*0.9)</f>
        <v/>
      </c>
      <c r="Q364" s="230" t="str">
        <f>IF('For Requestors'!C359="","",((SUM('For Requestors'!H359:I359)/43560)*O364)*0.5)</f>
        <v/>
      </c>
      <c r="R364" s="230" t="str">
        <f t="shared" si="22"/>
        <v/>
      </c>
      <c r="S364" s="230" t="str">
        <f t="shared" si="23"/>
        <v/>
      </c>
      <c r="T364" s="229"/>
      <c r="U364" s="229"/>
      <c r="V364" s="230" t="str">
        <f t="shared" si="24"/>
        <v/>
      </c>
      <c r="W364" s="178"/>
      <c r="X364" s="204"/>
      <c r="Y364" s="204"/>
      <c r="Z364" s="204"/>
      <c r="AA364" s="149"/>
      <c r="AB364" s="149"/>
    </row>
    <row r="365" spans="1:28" x14ac:dyDescent="0.25">
      <c r="A365" s="153" t="str">
        <f>IF('For Requestors'!A360 = "","",'For Requestors'!A360)</f>
        <v/>
      </c>
      <c r="B365" s="45" t="str">
        <f>IF('For Requestors'!B360="","",'For Requestors'!B360)</f>
        <v/>
      </c>
      <c r="C365" s="236" t="str">
        <f>IF('For Requestors'!C360="","",'For Requestors'!C360)</f>
        <v/>
      </c>
      <c r="D365" s="179"/>
      <c r="E365" s="148"/>
      <c r="F365" s="225" t="str">
        <f>IF('For Requestors'!L360="","",'For Requestors'!L360)</f>
        <v/>
      </c>
      <c r="G365" s="226" t="str">
        <f>IF('For Requestors'!M360="","",'For Requestors'!M360)</f>
        <v/>
      </c>
      <c r="H365" s="227" t="str">
        <f>IF('For Requestors'!N360="","",'For Requestors'!N360)</f>
        <v/>
      </c>
      <c r="I365" s="211" t="str">
        <f>IF('For Requestors'!K360=0,"",'For Requestors'!K360)</f>
        <v/>
      </c>
      <c r="J365" s="46" t="str">
        <f>IFERROR('For Requestors'!K360/43560,"")</f>
        <v/>
      </c>
      <c r="K365" s="228" t="str">
        <f t="shared" si="21"/>
        <v/>
      </c>
      <c r="L365" s="199" t="str">
        <f>IF('For Requestors'!D360/43560=0,"",'For Requestors'!D360/43560)</f>
        <v/>
      </c>
      <c r="M365" s="199" t="str">
        <f>IF(AND('For Requestors'!E360=0,'For Requestors'!G360=0,'For Requestors'!A360=""),"",SUM('For Requestors'!E360:'For Requestors'!G360)/43560)</f>
        <v/>
      </c>
      <c r="N365" s="199" t="str">
        <f>IF(AND('For Requestors'!H360=0,'For Requestors'!I360=0),"",SUM('For Requestors'!H360:'For Requestors'!I360)/43560)</f>
        <v/>
      </c>
      <c r="O365" s="229"/>
      <c r="P365" s="230" t="str">
        <f>IF('For Requestors'!C360="","",((SUM('For Requestors'!E360:G360)/43560)*O365)*0.9)</f>
        <v/>
      </c>
      <c r="Q365" s="230" t="str">
        <f>IF('For Requestors'!C360="","",((SUM('For Requestors'!H360:I360)/43560)*O365)*0.5)</f>
        <v/>
      </c>
      <c r="R365" s="230" t="str">
        <f t="shared" si="22"/>
        <v/>
      </c>
      <c r="S365" s="230" t="str">
        <f t="shared" si="23"/>
        <v/>
      </c>
      <c r="T365" s="229"/>
      <c r="U365" s="229"/>
      <c r="V365" s="230" t="str">
        <f t="shared" si="24"/>
        <v/>
      </c>
      <c r="W365" s="178"/>
      <c r="X365" s="204"/>
      <c r="Y365" s="204"/>
      <c r="Z365" s="204"/>
      <c r="AA365" s="149"/>
      <c r="AB365" s="149"/>
    </row>
    <row r="366" spans="1:28" x14ac:dyDescent="0.25">
      <c r="A366" s="153" t="str">
        <f>IF('For Requestors'!A361 = "","",'For Requestors'!A361)</f>
        <v/>
      </c>
      <c r="B366" s="45" t="str">
        <f>IF('For Requestors'!B361="","",'For Requestors'!B361)</f>
        <v/>
      </c>
      <c r="C366" s="236" t="str">
        <f>IF('For Requestors'!C361="","",'For Requestors'!C361)</f>
        <v/>
      </c>
      <c r="D366" s="179"/>
      <c r="E366" s="148"/>
      <c r="F366" s="225" t="str">
        <f>IF('For Requestors'!L361="","",'For Requestors'!L361)</f>
        <v/>
      </c>
      <c r="G366" s="226" t="str">
        <f>IF('For Requestors'!M361="","",'For Requestors'!M361)</f>
        <v/>
      </c>
      <c r="H366" s="227" t="str">
        <f>IF('For Requestors'!N361="","",'For Requestors'!N361)</f>
        <v/>
      </c>
      <c r="I366" s="211" t="str">
        <f>IF('For Requestors'!K361=0,"",'For Requestors'!K361)</f>
        <v/>
      </c>
      <c r="J366" s="46" t="str">
        <f>IFERROR('For Requestors'!K361/43560,"")</f>
        <v/>
      </c>
      <c r="K366" s="228" t="str">
        <f t="shared" si="21"/>
        <v/>
      </c>
      <c r="L366" s="199" t="str">
        <f>IF('For Requestors'!D361/43560=0,"",'For Requestors'!D361/43560)</f>
        <v/>
      </c>
      <c r="M366" s="199" t="str">
        <f>IF(AND('For Requestors'!E361=0,'For Requestors'!G361=0,'For Requestors'!A361=""),"",SUM('For Requestors'!E361:'For Requestors'!G361)/43560)</f>
        <v/>
      </c>
      <c r="N366" s="199" t="str">
        <f>IF(AND('For Requestors'!H361=0,'For Requestors'!I361=0),"",SUM('For Requestors'!H361:'For Requestors'!I361)/43560)</f>
        <v/>
      </c>
      <c r="O366" s="229"/>
      <c r="P366" s="230" t="str">
        <f>IF('For Requestors'!C361="","",((SUM('For Requestors'!E361:G361)/43560)*O366)*0.9)</f>
        <v/>
      </c>
      <c r="Q366" s="230" t="str">
        <f>IF('For Requestors'!C361="","",((SUM('For Requestors'!H361:I361)/43560)*O366)*0.5)</f>
        <v/>
      </c>
      <c r="R366" s="230" t="str">
        <f t="shared" si="22"/>
        <v/>
      </c>
      <c r="S366" s="230" t="str">
        <f t="shared" si="23"/>
        <v/>
      </c>
      <c r="T366" s="229"/>
      <c r="U366" s="229"/>
      <c r="V366" s="230" t="str">
        <f t="shared" si="24"/>
        <v/>
      </c>
      <c r="W366" s="178"/>
      <c r="X366" s="204"/>
      <c r="Y366" s="204"/>
      <c r="Z366" s="204"/>
      <c r="AA366" s="149"/>
      <c r="AB366" s="149"/>
    </row>
    <row r="367" spans="1:28" x14ac:dyDescent="0.25">
      <c r="A367" s="153" t="str">
        <f>IF('For Requestors'!A362 = "","",'For Requestors'!A362)</f>
        <v/>
      </c>
      <c r="B367" s="45" t="str">
        <f>IF('For Requestors'!B362="","",'For Requestors'!B362)</f>
        <v/>
      </c>
      <c r="C367" s="236" t="str">
        <f>IF('For Requestors'!C362="","",'For Requestors'!C362)</f>
        <v/>
      </c>
      <c r="D367" s="179"/>
      <c r="E367" s="148"/>
      <c r="F367" s="225" t="str">
        <f>IF('For Requestors'!L362="","",'For Requestors'!L362)</f>
        <v/>
      </c>
      <c r="G367" s="226" t="str">
        <f>IF('For Requestors'!M362="","",'For Requestors'!M362)</f>
        <v/>
      </c>
      <c r="H367" s="227" t="str">
        <f>IF('For Requestors'!N362="","",'For Requestors'!N362)</f>
        <v/>
      </c>
      <c r="I367" s="211" t="str">
        <f>IF('For Requestors'!K362=0,"",'For Requestors'!K362)</f>
        <v/>
      </c>
      <c r="J367" s="46" t="str">
        <f>IFERROR('For Requestors'!K362/43560,"")</f>
        <v/>
      </c>
      <c r="K367" s="228" t="str">
        <f t="shared" si="21"/>
        <v/>
      </c>
      <c r="L367" s="199" t="str">
        <f>IF('For Requestors'!D362/43560=0,"",'For Requestors'!D362/43560)</f>
        <v/>
      </c>
      <c r="M367" s="199" t="str">
        <f>IF(AND('For Requestors'!E362=0,'For Requestors'!G362=0,'For Requestors'!A362=""),"",SUM('For Requestors'!E362:'For Requestors'!G362)/43560)</f>
        <v/>
      </c>
      <c r="N367" s="199" t="str">
        <f>IF(AND('For Requestors'!H362=0,'For Requestors'!I362=0),"",SUM('For Requestors'!H362:'For Requestors'!I362)/43560)</f>
        <v/>
      </c>
      <c r="O367" s="229"/>
      <c r="P367" s="230" t="str">
        <f>IF('For Requestors'!C362="","",((SUM('For Requestors'!E362:G362)/43560)*O367)*0.9)</f>
        <v/>
      </c>
      <c r="Q367" s="230" t="str">
        <f>IF('For Requestors'!C362="","",((SUM('For Requestors'!H362:I362)/43560)*O367)*0.5)</f>
        <v/>
      </c>
      <c r="R367" s="230" t="str">
        <f t="shared" si="22"/>
        <v/>
      </c>
      <c r="S367" s="230" t="str">
        <f t="shared" si="23"/>
        <v/>
      </c>
      <c r="T367" s="229"/>
      <c r="U367" s="229"/>
      <c r="V367" s="230" t="str">
        <f t="shared" si="24"/>
        <v/>
      </c>
      <c r="W367" s="178"/>
      <c r="X367" s="204"/>
      <c r="Y367" s="204"/>
      <c r="Z367" s="204"/>
      <c r="AA367" s="149"/>
      <c r="AB367" s="149"/>
    </row>
    <row r="368" spans="1:28" x14ac:dyDescent="0.25">
      <c r="A368" s="153" t="str">
        <f>IF('For Requestors'!A363 = "","",'For Requestors'!A363)</f>
        <v/>
      </c>
      <c r="B368" s="45" t="str">
        <f>IF('For Requestors'!B363="","",'For Requestors'!B363)</f>
        <v/>
      </c>
      <c r="C368" s="236" t="str">
        <f>IF('For Requestors'!C363="","",'For Requestors'!C363)</f>
        <v/>
      </c>
      <c r="D368" s="179"/>
      <c r="E368" s="148"/>
      <c r="F368" s="225" t="str">
        <f>IF('For Requestors'!L363="","",'For Requestors'!L363)</f>
        <v/>
      </c>
      <c r="G368" s="226" t="str">
        <f>IF('For Requestors'!M363="","",'For Requestors'!M363)</f>
        <v/>
      </c>
      <c r="H368" s="227" t="str">
        <f>IF('For Requestors'!N363="","",'For Requestors'!N363)</f>
        <v/>
      </c>
      <c r="I368" s="211" t="str">
        <f>IF('For Requestors'!K363=0,"",'For Requestors'!K363)</f>
        <v/>
      </c>
      <c r="J368" s="46" t="str">
        <f>IFERROR('For Requestors'!K363/43560,"")</f>
        <v/>
      </c>
      <c r="K368" s="228" t="str">
        <f t="shared" si="21"/>
        <v/>
      </c>
      <c r="L368" s="199" t="str">
        <f>IF('For Requestors'!D363/43560=0,"",'For Requestors'!D363/43560)</f>
        <v/>
      </c>
      <c r="M368" s="199" t="str">
        <f>IF(AND('For Requestors'!E363=0,'For Requestors'!G363=0,'For Requestors'!A363=""),"",SUM('For Requestors'!E363:'For Requestors'!G363)/43560)</f>
        <v/>
      </c>
      <c r="N368" s="199" t="str">
        <f>IF(AND('For Requestors'!H363=0,'For Requestors'!I363=0),"",SUM('For Requestors'!H363:'For Requestors'!I363)/43560)</f>
        <v/>
      </c>
      <c r="O368" s="229"/>
      <c r="P368" s="230" t="str">
        <f>IF('For Requestors'!C363="","",((SUM('For Requestors'!E363:G363)/43560)*O368)*0.9)</f>
        <v/>
      </c>
      <c r="Q368" s="230" t="str">
        <f>IF('For Requestors'!C363="","",((SUM('For Requestors'!H363:I363)/43560)*O368)*0.5)</f>
        <v/>
      </c>
      <c r="R368" s="230" t="str">
        <f t="shared" si="22"/>
        <v/>
      </c>
      <c r="S368" s="230" t="str">
        <f t="shared" si="23"/>
        <v/>
      </c>
      <c r="T368" s="229"/>
      <c r="U368" s="229"/>
      <c r="V368" s="230" t="str">
        <f t="shared" si="24"/>
        <v/>
      </c>
      <c r="W368" s="178"/>
      <c r="X368" s="204"/>
      <c r="Y368" s="204"/>
      <c r="Z368" s="204"/>
      <c r="AA368" s="149"/>
      <c r="AB368" s="149"/>
    </row>
    <row r="369" spans="1:28" x14ac:dyDescent="0.25">
      <c r="A369" s="153" t="str">
        <f>IF('For Requestors'!A364 = "","",'For Requestors'!A364)</f>
        <v/>
      </c>
      <c r="B369" s="45" t="str">
        <f>IF('For Requestors'!B364="","",'For Requestors'!B364)</f>
        <v/>
      </c>
      <c r="C369" s="236" t="str">
        <f>IF('For Requestors'!C364="","",'For Requestors'!C364)</f>
        <v/>
      </c>
      <c r="D369" s="179"/>
      <c r="E369" s="148"/>
      <c r="F369" s="225" t="str">
        <f>IF('For Requestors'!L364="","",'For Requestors'!L364)</f>
        <v/>
      </c>
      <c r="G369" s="226" t="str">
        <f>IF('For Requestors'!M364="","",'For Requestors'!M364)</f>
        <v/>
      </c>
      <c r="H369" s="227" t="str">
        <f>IF('For Requestors'!N364="","",'For Requestors'!N364)</f>
        <v/>
      </c>
      <c r="I369" s="211" t="str">
        <f>IF('For Requestors'!K364=0,"",'For Requestors'!K364)</f>
        <v/>
      </c>
      <c r="J369" s="46" t="str">
        <f>IFERROR('For Requestors'!K364/43560,"")</f>
        <v/>
      </c>
      <c r="K369" s="228" t="str">
        <f t="shared" si="21"/>
        <v/>
      </c>
      <c r="L369" s="199" t="str">
        <f>IF('For Requestors'!D364/43560=0,"",'For Requestors'!D364/43560)</f>
        <v/>
      </c>
      <c r="M369" s="199" t="str">
        <f>IF(AND('For Requestors'!E364=0,'For Requestors'!G364=0,'For Requestors'!A364=""),"",SUM('For Requestors'!E364:'For Requestors'!G364)/43560)</f>
        <v/>
      </c>
      <c r="N369" s="199" t="str">
        <f>IF(AND('For Requestors'!H364=0,'For Requestors'!I364=0),"",SUM('For Requestors'!H364:'For Requestors'!I364)/43560)</f>
        <v/>
      </c>
      <c r="O369" s="229"/>
      <c r="P369" s="230" t="str">
        <f>IF('For Requestors'!C364="","",((SUM('For Requestors'!E364:G364)/43560)*O369)*0.9)</f>
        <v/>
      </c>
      <c r="Q369" s="230" t="str">
        <f>IF('For Requestors'!C364="","",((SUM('For Requestors'!H364:I364)/43560)*O369)*0.5)</f>
        <v/>
      </c>
      <c r="R369" s="230" t="str">
        <f t="shared" si="22"/>
        <v/>
      </c>
      <c r="S369" s="230" t="str">
        <f t="shared" si="23"/>
        <v/>
      </c>
      <c r="T369" s="229"/>
      <c r="U369" s="229"/>
      <c r="V369" s="230" t="str">
        <f t="shared" si="24"/>
        <v/>
      </c>
      <c r="W369" s="178"/>
      <c r="X369" s="204"/>
      <c r="Y369" s="204"/>
      <c r="Z369" s="204"/>
      <c r="AA369" s="149"/>
      <c r="AB369" s="149"/>
    </row>
    <row r="370" spans="1:28" x14ac:dyDescent="0.25">
      <c r="A370" s="153" t="str">
        <f>IF('For Requestors'!A365 = "","",'For Requestors'!A365)</f>
        <v/>
      </c>
      <c r="B370" s="45" t="str">
        <f>IF('For Requestors'!B365="","",'For Requestors'!B365)</f>
        <v/>
      </c>
      <c r="C370" s="236" t="str">
        <f>IF('For Requestors'!C365="","",'For Requestors'!C365)</f>
        <v/>
      </c>
      <c r="D370" s="179"/>
      <c r="E370" s="148"/>
      <c r="F370" s="225" t="str">
        <f>IF('For Requestors'!L365="","",'For Requestors'!L365)</f>
        <v/>
      </c>
      <c r="G370" s="226" t="str">
        <f>IF('For Requestors'!M365="","",'For Requestors'!M365)</f>
        <v/>
      </c>
      <c r="H370" s="227" t="str">
        <f>IF('For Requestors'!N365="","",'For Requestors'!N365)</f>
        <v/>
      </c>
      <c r="I370" s="211" t="str">
        <f>IF('For Requestors'!K365=0,"",'For Requestors'!K365)</f>
        <v/>
      </c>
      <c r="J370" s="46" t="str">
        <f>IFERROR('For Requestors'!K365/43560,"")</f>
        <v/>
      </c>
      <c r="K370" s="228" t="str">
        <f t="shared" si="21"/>
        <v/>
      </c>
      <c r="L370" s="199" t="str">
        <f>IF('For Requestors'!D365/43560=0,"",'For Requestors'!D365/43560)</f>
        <v/>
      </c>
      <c r="M370" s="199" t="str">
        <f>IF(AND('For Requestors'!E365=0,'For Requestors'!G365=0,'For Requestors'!A365=""),"",SUM('For Requestors'!E365:'For Requestors'!G365)/43560)</f>
        <v/>
      </c>
      <c r="N370" s="199" t="str">
        <f>IF(AND('For Requestors'!H365=0,'For Requestors'!I365=0),"",SUM('For Requestors'!H365:'For Requestors'!I365)/43560)</f>
        <v/>
      </c>
      <c r="O370" s="229"/>
      <c r="P370" s="230" t="str">
        <f>IF('For Requestors'!C365="","",((SUM('For Requestors'!E365:G365)/43560)*O370)*0.9)</f>
        <v/>
      </c>
      <c r="Q370" s="230" t="str">
        <f>IF('For Requestors'!C365="","",((SUM('For Requestors'!H365:I365)/43560)*O370)*0.5)</f>
        <v/>
      </c>
      <c r="R370" s="230" t="str">
        <f t="shared" si="22"/>
        <v/>
      </c>
      <c r="S370" s="230" t="str">
        <f t="shared" si="23"/>
        <v/>
      </c>
      <c r="T370" s="229"/>
      <c r="U370" s="229"/>
      <c r="V370" s="230" t="str">
        <f t="shared" si="24"/>
        <v/>
      </c>
      <c r="W370" s="178"/>
      <c r="X370" s="204"/>
      <c r="Y370" s="204"/>
      <c r="Z370" s="204"/>
      <c r="AA370" s="149"/>
      <c r="AB370" s="149"/>
    </row>
    <row r="371" spans="1:28" x14ac:dyDescent="0.25">
      <c r="A371" s="153" t="str">
        <f>IF('For Requestors'!A366 = "","",'For Requestors'!A366)</f>
        <v/>
      </c>
      <c r="B371" s="45" t="str">
        <f>IF('For Requestors'!B366="","",'For Requestors'!B366)</f>
        <v/>
      </c>
      <c r="C371" s="236" t="str">
        <f>IF('For Requestors'!C366="","",'For Requestors'!C366)</f>
        <v/>
      </c>
      <c r="D371" s="179"/>
      <c r="E371" s="148"/>
      <c r="F371" s="225" t="str">
        <f>IF('For Requestors'!L366="","",'For Requestors'!L366)</f>
        <v/>
      </c>
      <c r="G371" s="226" t="str">
        <f>IF('For Requestors'!M366="","",'For Requestors'!M366)</f>
        <v/>
      </c>
      <c r="H371" s="227" t="str">
        <f>IF('For Requestors'!N366="","",'For Requestors'!N366)</f>
        <v/>
      </c>
      <c r="I371" s="211" t="str">
        <f>IF('For Requestors'!K366=0,"",'For Requestors'!K366)</f>
        <v/>
      </c>
      <c r="J371" s="46" t="str">
        <f>IFERROR('For Requestors'!K366/43560,"")</f>
        <v/>
      </c>
      <c r="K371" s="228" t="str">
        <f t="shared" si="21"/>
        <v/>
      </c>
      <c r="L371" s="199" t="str">
        <f>IF('For Requestors'!D366/43560=0,"",'For Requestors'!D366/43560)</f>
        <v/>
      </c>
      <c r="M371" s="199" t="str">
        <f>IF(AND('For Requestors'!E366=0,'For Requestors'!G366=0,'For Requestors'!A366=""),"",SUM('For Requestors'!E366:'For Requestors'!G366)/43560)</f>
        <v/>
      </c>
      <c r="N371" s="199" t="str">
        <f>IF(AND('For Requestors'!H366=0,'For Requestors'!I366=0),"",SUM('For Requestors'!H366:'For Requestors'!I366)/43560)</f>
        <v/>
      </c>
      <c r="O371" s="229"/>
      <c r="P371" s="230" t="str">
        <f>IF('For Requestors'!C366="","",((SUM('For Requestors'!E366:G366)/43560)*O371)*0.9)</f>
        <v/>
      </c>
      <c r="Q371" s="230" t="str">
        <f>IF('For Requestors'!C366="","",((SUM('For Requestors'!H366:I366)/43560)*O371)*0.5)</f>
        <v/>
      </c>
      <c r="R371" s="230" t="str">
        <f t="shared" si="22"/>
        <v/>
      </c>
      <c r="S371" s="230" t="str">
        <f t="shared" si="23"/>
        <v/>
      </c>
      <c r="T371" s="229"/>
      <c r="U371" s="229"/>
      <c r="V371" s="230" t="str">
        <f t="shared" si="24"/>
        <v/>
      </c>
      <c r="W371" s="178"/>
      <c r="X371" s="204"/>
      <c r="Y371" s="204"/>
      <c r="Z371" s="204"/>
      <c r="AA371" s="149"/>
      <c r="AB371" s="149"/>
    </row>
    <row r="372" spans="1:28" x14ac:dyDescent="0.25">
      <c r="A372" s="153" t="str">
        <f>IF('For Requestors'!A367 = "","",'For Requestors'!A367)</f>
        <v/>
      </c>
      <c r="B372" s="45" t="str">
        <f>IF('For Requestors'!B367="","",'For Requestors'!B367)</f>
        <v/>
      </c>
      <c r="C372" s="236" t="str">
        <f>IF('For Requestors'!C367="","",'For Requestors'!C367)</f>
        <v/>
      </c>
      <c r="D372" s="179"/>
      <c r="E372" s="148"/>
      <c r="F372" s="225" t="str">
        <f>IF('For Requestors'!L367="","",'For Requestors'!L367)</f>
        <v/>
      </c>
      <c r="G372" s="226" t="str">
        <f>IF('For Requestors'!M367="","",'For Requestors'!M367)</f>
        <v/>
      </c>
      <c r="H372" s="227" t="str">
        <f>IF('For Requestors'!N367="","",'For Requestors'!N367)</f>
        <v/>
      </c>
      <c r="I372" s="211" t="str">
        <f>IF('For Requestors'!K367=0,"",'For Requestors'!K367)</f>
        <v/>
      </c>
      <c r="J372" s="46" t="str">
        <f>IFERROR('For Requestors'!K367/43560,"")</f>
        <v/>
      </c>
      <c r="K372" s="228" t="str">
        <f t="shared" si="21"/>
        <v/>
      </c>
      <c r="L372" s="199" t="str">
        <f>IF('For Requestors'!D367/43560=0,"",'For Requestors'!D367/43560)</f>
        <v/>
      </c>
      <c r="M372" s="199" t="str">
        <f>IF(AND('For Requestors'!E367=0,'For Requestors'!G367=0,'For Requestors'!A367=""),"",SUM('For Requestors'!E367:'For Requestors'!G367)/43560)</f>
        <v/>
      </c>
      <c r="N372" s="199" t="str">
        <f>IF(AND('For Requestors'!H367=0,'For Requestors'!I367=0),"",SUM('For Requestors'!H367:'For Requestors'!I367)/43560)</f>
        <v/>
      </c>
      <c r="O372" s="229"/>
      <c r="P372" s="230" t="str">
        <f>IF('For Requestors'!C367="","",((SUM('For Requestors'!E367:G367)/43560)*O372)*0.9)</f>
        <v/>
      </c>
      <c r="Q372" s="230" t="str">
        <f>IF('For Requestors'!C367="","",((SUM('For Requestors'!H367:I367)/43560)*O372)*0.5)</f>
        <v/>
      </c>
      <c r="R372" s="230" t="str">
        <f t="shared" si="22"/>
        <v/>
      </c>
      <c r="S372" s="230" t="str">
        <f t="shared" si="23"/>
        <v/>
      </c>
      <c r="T372" s="229"/>
      <c r="U372" s="229"/>
      <c r="V372" s="230" t="str">
        <f t="shared" si="24"/>
        <v/>
      </c>
      <c r="W372" s="178"/>
      <c r="X372" s="204"/>
      <c r="Y372" s="204"/>
      <c r="Z372" s="204"/>
      <c r="AA372" s="149"/>
      <c r="AB372" s="149"/>
    </row>
    <row r="373" spans="1:28" x14ac:dyDescent="0.25">
      <c r="A373" s="153" t="str">
        <f>IF('For Requestors'!A368 = "","",'For Requestors'!A368)</f>
        <v/>
      </c>
      <c r="B373" s="45" t="str">
        <f>IF('For Requestors'!B368="","",'For Requestors'!B368)</f>
        <v/>
      </c>
      <c r="C373" s="236" t="str">
        <f>IF('For Requestors'!C368="","",'For Requestors'!C368)</f>
        <v/>
      </c>
      <c r="D373" s="179"/>
      <c r="E373" s="148"/>
      <c r="F373" s="225" t="str">
        <f>IF('For Requestors'!L368="","",'For Requestors'!L368)</f>
        <v/>
      </c>
      <c r="G373" s="226" t="str">
        <f>IF('For Requestors'!M368="","",'For Requestors'!M368)</f>
        <v/>
      </c>
      <c r="H373" s="227" t="str">
        <f>IF('For Requestors'!N368="","",'For Requestors'!N368)</f>
        <v/>
      </c>
      <c r="I373" s="211" t="str">
        <f>IF('For Requestors'!K368=0,"",'For Requestors'!K368)</f>
        <v/>
      </c>
      <c r="J373" s="46" t="str">
        <f>IFERROR('For Requestors'!K368/43560,"")</f>
        <v/>
      </c>
      <c r="K373" s="228" t="str">
        <f t="shared" si="21"/>
        <v/>
      </c>
      <c r="L373" s="199" t="str">
        <f>IF('For Requestors'!D368/43560=0,"",'For Requestors'!D368/43560)</f>
        <v/>
      </c>
      <c r="M373" s="199" t="str">
        <f>IF(AND('For Requestors'!E368=0,'For Requestors'!G368=0,'For Requestors'!A368=""),"",SUM('For Requestors'!E368:'For Requestors'!G368)/43560)</f>
        <v/>
      </c>
      <c r="N373" s="199" t="str">
        <f>IF(AND('For Requestors'!H368=0,'For Requestors'!I368=0),"",SUM('For Requestors'!H368:'For Requestors'!I368)/43560)</f>
        <v/>
      </c>
      <c r="O373" s="229"/>
      <c r="P373" s="230" t="str">
        <f>IF('For Requestors'!C368="","",((SUM('For Requestors'!E368:G368)/43560)*O373)*0.9)</f>
        <v/>
      </c>
      <c r="Q373" s="230" t="str">
        <f>IF('For Requestors'!C368="","",((SUM('For Requestors'!H368:I368)/43560)*O373)*0.5)</f>
        <v/>
      </c>
      <c r="R373" s="230" t="str">
        <f t="shared" si="22"/>
        <v/>
      </c>
      <c r="S373" s="230" t="str">
        <f t="shared" si="23"/>
        <v/>
      </c>
      <c r="T373" s="229"/>
      <c r="U373" s="229"/>
      <c r="V373" s="230" t="str">
        <f t="shared" si="24"/>
        <v/>
      </c>
      <c r="W373" s="178"/>
      <c r="X373" s="204"/>
      <c r="Y373" s="204"/>
      <c r="Z373" s="204"/>
      <c r="AA373" s="149"/>
      <c r="AB373" s="149"/>
    </row>
    <row r="374" spans="1:28" x14ac:dyDescent="0.25">
      <c r="A374" s="153" t="str">
        <f>IF('For Requestors'!A369 = "","",'For Requestors'!A369)</f>
        <v/>
      </c>
      <c r="B374" s="45" t="str">
        <f>IF('For Requestors'!B369="","",'For Requestors'!B369)</f>
        <v/>
      </c>
      <c r="C374" s="236" t="str">
        <f>IF('For Requestors'!C369="","",'For Requestors'!C369)</f>
        <v/>
      </c>
      <c r="D374" s="179"/>
      <c r="E374" s="148"/>
      <c r="F374" s="225" t="str">
        <f>IF('For Requestors'!L369="","",'For Requestors'!L369)</f>
        <v/>
      </c>
      <c r="G374" s="226" t="str">
        <f>IF('For Requestors'!M369="","",'For Requestors'!M369)</f>
        <v/>
      </c>
      <c r="H374" s="227" t="str">
        <f>IF('For Requestors'!N369="","",'For Requestors'!N369)</f>
        <v/>
      </c>
      <c r="I374" s="211" t="str">
        <f>IF('For Requestors'!K369=0,"",'For Requestors'!K369)</f>
        <v/>
      </c>
      <c r="J374" s="46" t="str">
        <f>IFERROR('For Requestors'!K369/43560,"")</f>
        <v/>
      </c>
      <c r="K374" s="228" t="str">
        <f t="shared" si="21"/>
        <v/>
      </c>
      <c r="L374" s="199" t="str">
        <f>IF('For Requestors'!D369/43560=0,"",'For Requestors'!D369/43560)</f>
        <v/>
      </c>
      <c r="M374" s="199" t="str">
        <f>IF(AND('For Requestors'!E369=0,'For Requestors'!G369=0,'For Requestors'!A369=""),"",SUM('For Requestors'!E369:'For Requestors'!G369)/43560)</f>
        <v/>
      </c>
      <c r="N374" s="199" t="str">
        <f>IF(AND('For Requestors'!H369=0,'For Requestors'!I369=0),"",SUM('For Requestors'!H369:'For Requestors'!I369)/43560)</f>
        <v/>
      </c>
      <c r="O374" s="229"/>
      <c r="P374" s="230" t="str">
        <f>IF('For Requestors'!C369="","",((SUM('For Requestors'!E369:G369)/43560)*O374)*0.9)</f>
        <v/>
      </c>
      <c r="Q374" s="230" t="str">
        <f>IF('For Requestors'!C369="","",((SUM('For Requestors'!H369:I369)/43560)*O374)*0.5)</f>
        <v/>
      </c>
      <c r="R374" s="230" t="str">
        <f t="shared" si="22"/>
        <v/>
      </c>
      <c r="S374" s="230" t="str">
        <f t="shared" si="23"/>
        <v/>
      </c>
      <c r="T374" s="229"/>
      <c r="U374" s="229"/>
      <c r="V374" s="230" t="str">
        <f t="shared" si="24"/>
        <v/>
      </c>
      <c r="W374" s="178"/>
      <c r="X374" s="204"/>
      <c r="Y374" s="204"/>
      <c r="Z374" s="204"/>
      <c r="AA374" s="149"/>
      <c r="AB374" s="149"/>
    </row>
    <row r="375" spans="1:28" x14ac:dyDescent="0.25">
      <c r="A375" s="153" t="str">
        <f>IF('For Requestors'!A370 = "","",'For Requestors'!A370)</f>
        <v/>
      </c>
      <c r="B375" s="45" t="str">
        <f>IF('For Requestors'!B370="","",'For Requestors'!B370)</f>
        <v/>
      </c>
      <c r="C375" s="236" t="str">
        <f>IF('For Requestors'!C370="","",'For Requestors'!C370)</f>
        <v/>
      </c>
      <c r="D375" s="179"/>
      <c r="E375" s="148"/>
      <c r="F375" s="225" t="str">
        <f>IF('For Requestors'!L370="","",'For Requestors'!L370)</f>
        <v/>
      </c>
      <c r="G375" s="226" t="str">
        <f>IF('For Requestors'!M370="","",'For Requestors'!M370)</f>
        <v/>
      </c>
      <c r="H375" s="227" t="str">
        <f>IF('For Requestors'!N370="","",'For Requestors'!N370)</f>
        <v/>
      </c>
      <c r="I375" s="211" t="str">
        <f>IF('For Requestors'!K370=0,"",'For Requestors'!K370)</f>
        <v/>
      </c>
      <c r="J375" s="46" t="str">
        <f>IFERROR('For Requestors'!K370/43560,"")</f>
        <v/>
      </c>
      <c r="K375" s="228" t="str">
        <f t="shared" si="21"/>
        <v/>
      </c>
      <c r="L375" s="199" t="str">
        <f>IF('For Requestors'!D370/43560=0,"",'For Requestors'!D370/43560)</f>
        <v/>
      </c>
      <c r="M375" s="199" t="str">
        <f>IF(AND('For Requestors'!E370=0,'For Requestors'!G370=0,'For Requestors'!A370=""),"",SUM('For Requestors'!E370:'For Requestors'!G370)/43560)</f>
        <v/>
      </c>
      <c r="N375" s="199" t="str">
        <f>IF(AND('For Requestors'!H370=0,'For Requestors'!I370=0),"",SUM('For Requestors'!H370:'For Requestors'!I370)/43560)</f>
        <v/>
      </c>
      <c r="O375" s="229"/>
      <c r="P375" s="230" t="str">
        <f>IF('For Requestors'!C370="","",((SUM('For Requestors'!E370:G370)/43560)*O375)*0.9)</f>
        <v/>
      </c>
      <c r="Q375" s="230" t="str">
        <f>IF('For Requestors'!C370="","",((SUM('For Requestors'!H370:I370)/43560)*O375)*0.5)</f>
        <v/>
      </c>
      <c r="R375" s="230" t="str">
        <f t="shared" si="22"/>
        <v/>
      </c>
      <c r="S375" s="230" t="str">
        <f t="shared" si="23"/>
        <v/>
      </c>
      <c r="T375" s="229"/>
      <c r="U375" s="229"/>
      <c r="V375" s="230" t="str">
        <f t="shared" si="24"/>
        <v/>
      </c>
      <c r="W375" s="178"/>
      <c r="X375" s="204"/>
      <c r="Y375" s="204"/>
      <c r="Z375" s="204"/>
      <c r="AA375" s="149"/>
      <c r="AB375" s="149"/>
    </row>
    <row r="376" spans="1:28" x14ac:dyDescent="0.25">
      <c r="A376" s="153" t="str">
        <f>IF('For Requestors'!A371 = "","",'For Requestors'!A371)</f>
        <v/>
      </c>
      <c r="B376" s="45" t="str">
        <f>IF('For Requestors'!B371="","",'For Requestors'!B371)</f>
        <v/>
      </c>
      <c r="C376" s="236" t="str">
        <f>IF('For Requestors'!C371="","",'For Requestors'!C371)</f>
        <v/>
      </c>
      <c r="D376" s="179"/>
      <c r="E376" s="148"/>
      <c r="F376" s="225" t="str">
        <f>IF('For Requestors'!L371="","",'For Requestors'!L371)</f>
        <v/>
      </c>
      <c r="G376" s="226" t="str">
        <f>IF('For Requestors'!M371="","",'For Requestors'!M371)</f>
        <v/>
      </c>
      <c r="H376" s="227" t="str">
        <f>IF('For Requestors'!N371="","",'For Requestors'!N371)</f>
        <v/>
      </c>
      <c r="I376" s="211" t="str">
        <f>IF('For Requestors'!K371=0,"",'For Requestors'!K371)</f>
        <v/>
      </c>
      <c r="J376" s="46" t="str">
        <f>IFERROR('For Requestors'!K371/43560,"")</f>
        <v/>
      </c>
      <c r="K376" s="228" t="str">
        <f t="shared" si="21"/>
        <v/>
      </c>
      <c r="L376" s="199" t="str">
        <f>IF('For Requestors'!D371/43560=0,"",'For Requestors'!D371/43560)</f>
        <v/>
      </c>
      <c r="M376" s="199" t="str">
        <f>IF(AND('For Requestors'!E371=0,'For Requestors'!G371=0,'For Requestors'!A371=""),"",SUM('For Requestors'!E371:'For Requestors'!G371)/43560)</f>
        <v/>
      </c>
      <c r="N376" s="199" t="str">
        <f>IF(AND('For Requestors'!H371=0,'For Requestors'!I371=0),"",SUM('For Requestors'!H371:'For Requestors'!I371)/43560)</f>
        <v/>
      </c>
      <c r="O376" s="229"/>
      <c r="P376" s="230" t="str">
        <f>IF('For Requestors'!C371="","",((SUM('For Requestors'!E371:G371)/43560)*O376)*0.9)</f>
        <v/>
      </c>
      <c r="Q376" s="230" t="str">
        <f>IF('For Requestors'!C371="","",((SUM('For Requestors'!H371:I371)/43560)*O376)*0.5)</f>
        <v/>
      </c>
      <c r="R376" s="230" t="str">
        <f t="shared" si="22"/>
        <v/>
      </c>
      <c r="S376" s="230" t="str">
        <f t="shared" si="23"/>
        <v/>
      </c>
      <c r="T376" s="229"/>
      <c r="U376" s="229"/>
      <c r="V376" s="230" t="str">
        <f t="shared" si="24"/>
        <v/>
      </c>
      <c r="W376" s="178"/>
      <c r="X376" s="204"/>
      <c r="Y376" s="204"/>
      <c r="Z376" s="204"/>
      <c r="AA376" s="149"/>
      <c r="AB376" s="149"/>
    </row>
    <row r="377" spans="1:28" x14ac:dyDescent="0.25">
      <c r="A377" s="153" t="str">
        <f>IF('For Requestors'!A372 = "","",'For Requestors'!A372)</f>
        <v/>
      </c>
      <c r="B377" s="45" t="str">
        <f>IF('For Requestors'!B372="","",'For Requestors'!B372)</f>
        <v/>
      </c>
      <c r="C377" s="236" t="str">
        <f>IF('For Requestors'!C372="","",'For Requestors'!C372)</f>
        <v/>
      </c>
      <c r="D377" s="179"/>
      <c r="E377" s="148"/>
      <c r="F377" s="225" t="str">
        <f>IF('For Requestors'!L372="","",'For Requestors'!L372)</f>
        <v/>
      </c>
      <c r="G377" s="226" t="str">
        <f>IF('For Requestors'!M372="","",'For Requestors'!M372)</f>
        <v/>
      </c>
      <c r="H377" s="227" t="str">
        <f>IF('For Requestors'!N372="","",'For Requestors'!N372)</f>
        <v/>
      </c>
      <c r="I377" s="211" t="str">
        <f>IF('For Requestors'!K372=0,"",'For Requestors'!K372)</f>
        <v/>
      </c>
      <c r="J377" s="46" t="str">
        <f>IFERROR('For Requestors'!K372/43560,"")</f>
        <v/>
      </c>
      <c r="K377" s="228" t="str">
        <f t="shared" si="21"/>
        <v/>
      </c>
      <c r="L377" s="199" t="str">
        <f>IF('For Requestors'!D372/43560=0,"",'For Requestors'!D372/43560)</f>
        <v/>
      </c>
      <c r="M377" s="199" t="str">
        <f>IF(AND('For Requestors'!E372=0,'For Requestors'!G372=0,'For Requestors'!A372=""),"",SUM('For Requestors'!E372:'For Requestors'!G372)/43560)</f>
        <v/>
      </c>
      <c r="N377" s="199" t="str">
        <f>IF(AND('For Requestors'!H372=0,'For Requestors'!I372=0),"",SUM('For Requestors'!H372:'For Requestors'!I372)/43560)</f>
        <v/>
      </c>
      <c r="O377" s="229"/>
      <c r="P377" s="230" t="str">
        <f>IF('For Requestors'!C372="","",((SUM('For Requestors'!E372:G372)/43560)*O377)*0.9)</f>
        <v/>
      </c>
      <c r="Q377" s="230" t="str">
        <f>IF('For Requestors'!C372="","",((SUM('For Requestors'!H372:I372)/43560)*O377)*0.5)</f>
        <v/>
      </c>
      <c r="R377" s="230" t="str">
        <f t="shared" si="22"/>
        <v/>
      </c>
      <c r="S377" s="230" t="str">
        <f t="shared" si="23"/>
        <v/>
      </c>
      <c r="T377" s="229"/>
      <c r="U377" s="229"/>
      <c r="V377" s="230" t="str">
        <f t="shared" si="24"/>
        <v/>
      </c>
      <c r="W377" s="178"/>
      <c r="X377" s="204"/>
      <c r="Y377" s="204"/>
      <c r="Z377" s="204"/>
      <c r="AA377" s="149"/>
      <c r="AB377" s="149"/>
    </row>
    <row r="378" spans="1:28" x14ac:dyDescent="0.25">
      <c r="A378" s="153" t="str">
        <f>IF('For Requestors'!A373 = "","",'For Requestors'!A373)</f>
        <v/>
      </c>
      <c r="B378" s="45" t="str">
        <f>IF('For Requestors'!B373="","",'For Requestors'!B373)</f>
        <v/>
      </c>
      <c r="C378" s="236" t="str">
        <f>IF('For Requestors'!C373="","",'For Requestors'!C373)</f>
        <v/>
      </c>
      <c r="D378" s="179"/>
      <c r="E378" s="148"/>
      <c r="F378" s="225" t="str">
        <f>IF('For Requestors'!L373="","",'For Requestors'!L373)</f>
        <v/>
      </c>
      <c r="G378" s="226" t="str">
        <f>IF('For Requestors'!M373="","",'For Requestors'!M373)</f>
        <v/>
      </c>
      <c r="H378" s="227" t="str">
        <f>IF('For Requestors'!N373="","",'For Requestors'!N373)</f>
        <v/>
      </c>
      <c r="I378" s="211" t="str">
        <f>IF('For Requestors'!K373=0,"",'For Requestors'!K373)</f>
        <v/>
      </c>
      <c r="J378" s="46" t="str">
        <f>IFERROR('For Requestors'!K373/43560,"")</f>
        <v/>
      </c>
      <c r="K378" s="228" t="str">
        <f t="shared" si="21"/>
        <v/>
      </c>
      <c r="L378" s="199" t="str">
        <f>IF('For Requestors'!D373/43560=0,"",'For Requestors'!D373/43560)</f>
        <v/>
      </c>
      <c r="M378" s="199" t="str">
        <f>IF(AND('For Requestors'!E373=0,'For Requestors'!G373=0,'For Requestors'!A373=""),"",SUM('For Requestors'!E373:'For Requestors'!G373)/43560)</f>
        <v/>
      </c>
      <c r="N378" s="199" t="str">
        <f>IF(AND('For Requestors'!H373=0,'For Requestors'!I373=0),"",SUM('For Requestors'!H373:'For Requestors'!I373)/43560)</f>
        <v/>
      </c>
      <c r="O378" s="229"/>
      <c r="P378" s="230" t="str">
        <f>IF('For Requestors'!C373="","",((SUM('For Requestors'!E373:G373)/43560)*O378)*0.9)</f>
        <v/>
      </c>
      <c r="Q378" s="230" t="str">
        <f>IF('For Requestors'!C373="","",((SUM('For Requestors'!H373:I373)/43560)*O378)*0.5)</f>
        <v/>
      </c>
      <c r="R378" s="230" t="str">
        <f t="shared" si="22"/>
        <v/>
      </c>
      <c r="S378" s="230" t="str">
        <f t="shared" si="23"/>
        <v/>
      </c>
      <c r="T378" s="229"/>
      <c r="U378" s="229"/>
      <c r="V378" s="230" t="str">
        <f t="shared" si="24"/>
        <v/>
      </c>
      <c r="W378" s="178"/>
      <c r="X378" s="204"/>
      <c r="Y378" s="204"/>
      <c r="Z378" s="204"/>
      <c r="AA378" s="149"/>
      <c r="AB378" s="149"/>
    </row>
    <row r="379" spans="1:28" x14ac:dyDescent="0.25">
      <c r="A379" s="153" t="str">
        <f>IF('For Requestors'!A374 = "","",'For Requestors'!A374)</f>
        <v/>
      </c>
      <c r="B379" s="45" t="str">
        <f>IF('For Requestors'!B374="","",'For Requestors'!B374)</f>
        <v/>
      </c>
      <c r="C379" s="236" t="str">
        <f>IF('For Requestors'!C374="","",'For Requestors'!C374)</f>
        <v/>
      </c>
      <c r="D379" s="179"/>
      <c r="E379" s="148"/>
      <c r="F379" s="225" t="str">
        <f>IF('For Requestors'!L374="","",'For Requestors'!L374)</f>
        <v/>
      </c>
      <c r="G379" s="226" t="str">
        <f>IF('For Requestors'!M374="","",'For Requestors'!M374)</f>
        <v/>
      </c>
      <c r="H379" s="227" t="str">
        <f>IF('For Requestors'!N374="","",'For Requestors'!N374)</f>
        <v/>
      </c>
      <c r="I379" s="211" t="str">
        <f>IF('For Requestors'!K374=0,"",'For Requestors'!K374)</f>
        <v/>
      </c>
      <c r="J379" s="46" t="str">
        <f>IFERROR('For Requestors'!K374/43560,"")</f>
        <v/>
      </c>
      <c r="K379" s="228" t="str">
        <f t="shared" si="21"/>
        <v/>
      </c>
      <c r="L379" s="199" t="str">
        <f>IF('For Requestors'!D374/43560=0,"",'For Requestors'!D374/43560)</f>
        <v/>
      </c>
      <c r="M379" s="199" t="str">
        <f>IF(AND('For Requestors'!E374=0,'For Requestors'!G374=0,'For Requestors'!A374=""),"",SUM('For Requestors'!E374:'For Requestors'!G374)/43560)</f>
        <v/>
      </c>
      <c r="N379" s="199" t="str">
        <f>IF(AND('For Requestors'!H374=0,'For Requestors'!I374=0),"",SUM('For Requestors'!H374:'For Requestors'!I374)/43560)</f>
        <v/>
      </c>
      <c r="O379" s="229"/>
      <c r="P379" s="230" t="str">
        <f>IF('For Requestors'!C374="","",((SUM('For Requestors'!E374:G374)/43560)*O379)*0.9)</f>
        <v/>
      </c>
      <c r="Q379" s="230" t="str">
        <f>IF('For Requestors'!C374="","",((SUM('For Requestors'!H374:I374)/43560)*O379)*0.5)</f>
        <v/>
      </c>
      <c r="R379" s="230" t="str">
        <f t="shared" si="22"/>
        <v/>
      </c>
      <c r="S379" s="230" t="str">
        <f t="shared" si="23"/>
        <v/>
      </c>
      <c r="T379" s="229"/>
      <c r="U379" s="229"/>
      <c r="V379" s="230" t="str">
        <f t="shared" si="24"/>
        <v/>
      </c>
      <c r="W379" s="178"/>
      <c r="X379" s="204"/>
      <c r="Y379" s="204"/>
      <c r="Z379" s="204"/>
      <c r="AA379" s="149"/>
      <c r="AB379" s="149"/>
    </row>
    <row r="380" spans="1:28" x14ac:dyDescent="0.25">
      <c r="A380" s="153" t="str">
        <f>IF('For Requestors'!A375 = "","",'For Requestors'!A375)</f>
        <v/>
      </c>
      <c r="B380" s="45" t="str">
        <f>IF('For Requestors'!B375="","",'For Requestors'!B375)</f>
        <v/>
      </c>
      <c r="C380" s="236" t="str">
        <f>IF('For Requestors'!C375="","",'For Requestors'!C375)</f>
        <v/>
      </c>
      <c r="D380" s="179"/>
      <c r="E380" s="148"/>
      <c r="F380" s="225" t="str">
        <f>IF('For Requestors'!L375="","",'For Requestors'!L375)</f>
        <v/>
      </c>
      <c r="G380" s="226" t="str">
        <f>IF('For Requestors'!M375="","",'For Requestors'!M375)</f>
        <v/>
      </c>
      <c r="H380" s="227" t="str">
        <f>IF('For Requestors'!N375="","",'For Requestors'!N375)</f>
        <v/>
      </c>
      <c r="I380" s="211" t="str">
        <f>IF('For Requestors'!K375=0,"",'For Requestors'!K375)</f>
        <v/>
      </c>
      <c r="J380" s="46" t="str">
        <f>IFERROR('For Requestors'!K375/43560,"")</f>
        <v/>
      </c>
      <c r="K380" s="228" t="str">
        <f t="shared" si="21"/>
        <v/>
      </c>
      <c r="L380" s="199" t="str">
        <f>IF('For Requestors'!D375/43560=0,"",'For Requestors'!D375/43560)</f>
        <v/>
      </c>
      <c r="M380" s="199" t="str">
        <f>IF(AND('For Requestors'!E375=0,'For Requestors'!G375=0,'For Requestors'!A375=""),"",SUM('For Requestors'!E375:'For Requestors'!G375)/43560)</f>
        <v/>
      </c>
      <c r="N380" s="199" t="str">
        <f>IF(AND('For Requestors'!H375=0,'For Requestors'!I375=0),"",SUM('For Requestors'!H375:'For Requestors'!I375)/43560)</f>
        <v/>
      </c>
      <c r="O380" s="229"/>
      <c r="P380" s="230" t="str">
        <f>IF('For Requestors'!C375="","",((SUM('For Requestors'!E375:G375)/43560)*O380)*0.9)</f>
        <v/>
      </c>
      <c r="Q380" s="230" t="str">
        <f>IF('For Requestors'!C375="","",((SUM('For Requestors'!H375:I375)/43560)*O380)*0.5)</f>
        <v/>
      </c>
      <c r="R380" s="230" t="str">
        <f t="shared" si="22"/>
        <v/>
      </c>
      <c r="S380" s="230" t="str">
        <f t="shared" si="23"/>
        <v/>
      </c>
      <c r="T380" s="229"/>
      <c r="U380" s="229"/>
      <c r="V380" s="230" t="str">
        <f t="shared" si="24"/>
        <v/>
      </c>
      <c r="W380" s="178"/>
      <c r="X380" s="204"/>
      <c r="Y380" s="204"/>
      <c r="Z380" s="204"/>
      <c r="AA380" s="149"/>
      <c r="AB380" s="149"/>
    </row>
    <row r="381" spans="1:28" x14ac:dyDescent="0.25">
      <c r="A381" s="153" t="str">
        <f>IF('For Requestors'!A376 = "","",'For Requestors'!A376)</f>
        <v/>
      </c>
      <c r="B381" s="45" t="str">
        <f>IF('For Requestors'!B376="","",'For Requestors'!B376)</f>
        <v/>
      </c>
      <c r="C381" s="236" t="str">
        <f>IF('For Requestors'!C376="","",'For Requestors'!C376)</f>
        <v/>
      </c>
      <c r="D381" s="179"/>
      <c r="E381" s="148"/>
      <c r="F381" s="225" t="str">
        <f>IF('For Requestors'!L376="","",'For Requestors'!L376)</f>
        <v/>
      </c>
      <c r="G381" s="226" t="str">
        <f>IF('For Requestors'!M376="","",'For Requestors'!M376)</f>
        <v/>
      </c>
      <c r="H381" s="227" t="str">
        <f>IF('For Requestors'!N376="","",'For Requestors'!N376)</f>
        <v/>
      </c>
      <c r="I381" s="211" t="str">
        <f>IF('For Requestors'!K376=0,"",'For Requestors'!K376)</f>
        <v/>
      </c>
      <c r="J381" s="46" t="str">
        <f>IFERROR('For Requestors'!K376/43560,"")</f>
        <v/>
      </c>
      <c r="K381" s="228" t="str">
        <f t="shared" si="21"/>
        <v/>
      </c>
      <c r="L381" s="199" t="str">
        <f>IF('For Requestors'!D376/43560=0,"",'For Requestors'!D376/43560)</f>
        <v/>
      </c>
      <c r="M381" s="199" t="str">
        <f>IF(AND('For Requestors'!E376=0,'For Requestors'!G376=0,'For Requestors'!A376=""),"",SUM('For Requestors'!E376:'For Requestors'!G376)/43560)</f>
        <v/>
      </c>
      <c r="N381" s="199" t="str">
        <f>IF(AND('For Requestors'!H376=0,'For Requestors'!I376=0),"",SUM('For Requestors'!H376:'For Requestors'!I376)/43560)</f>
        <v/>
      </c>
      <c r="O381" s="229"/>
      <c r="P381" s="230" t="str">
        <f>IF('For Requestors'!C376="","",((SUM('For Requestors'!E376:G376)/43560)*O381)*0.9)</f>
        <v/>
      </c>
      <c r="Q381" s="230" t="str">
        <f>IF('For Requestors'!C376="","",((SUM('For Requestors'!H376:I376)/43560)*O381)*0.5)</f>
        <v/>
      </c>
      <c r="R381" s="230" t="str">
        <f t="shared" si="22"/>
        <v/>
      </c>
      <c r="S381" s="230" t="str">
        <f t="shared" si="23"/>
        <v/>
      </c>
      <c r="T381" s="229"/>
      <c r="U381" s="229"/>
      <c r="V381" s="230" t="str">
        <f t="shared" si="24"/>
        <v/>
      </c>
      <c r="W381" s="178"/>
      <c r="X381" s="204"/>
      <c r="Y381" s="204"/>
      <c r="Z381" s="204"/>
      <c r="AA381" s="149"/>
      <c r="AB381" s="149"/>
    </row>
    <row r="382" spans="1:28" x14ac:dyDescent="0.25">
      <c r="A382" s="153" t="str">
        <f>IF('For Requestors'!A377 = "","",'For Requestors'!A377)</f>
        <v/>
      </c>
      <c r="B382" s="45" t="str">
        <f>IF('For Requestors'!B377="","",'For Requestors'!B377)</f>
        <v/>
      </c>
      <c r="C382" s="236" t="str">
        <f>IF('For Requestors'!C377="","",'For Requestors'!C377)</f>
        <v/>
      </c>
      <c r="D382" s="179"/>
      <c r="E382" s="148"/>
      <c r="F382" s="225" t="str">
        <f>IF('For Requestors'!L377="","",'For Requestors'!L377)</f>
        <v/>
      </c>
      <c r="G382" s="226" t="str">
        <f>IF('For Requestors'!M377="","",'For Requestors'!M377)</f>
        <v/>
      </c>
      <c r="H382" s="227" t="str">
        <f>IF('For Requestors'!N377="","",'For Requestors'!N377)</f>
        <v/>
      </c>
      <c r="I382" s="211" t="str">
        <f>IF('For Requestors'!K377=0,"",'For Requestors'!K377)</f>
        <v/>
      </c>
      <c r="J382" s="46" t="str">
        <f>IFERROR('For Requestors'!K377/43560,"")</f>
        <v/>
      </c>
      <c r="K382" s="228" t="str">
        <f t="shared" si="21"/>
        <v/>
      </c>
      <c r="L382" s="199" t="str">
        <f>IF('For Requestors'!D377/43560=0,"",'For Requestors'!D377/43560)</f>
        <v/>
      </c>
      <c r="M382" s="199" t="str">
        <f>IF(AND('For Requestors'!E377=0,'For Requestors'!G377=0,'For Requestors'!A377=""),"",SUM('For Requestors'!E377:'For Requestors'!G377)/43560)</f>
        <v/>
      </c>
      <c r="N382" s="199" t="str">
        <f>IF(AND('For Requestors'!H377=0,'For Requestors'!I377=0),"",SUM('For Requestors'!H377:'For Requestors'!I377)/43560)</f>
        <v/>
      </c>
      <c r="O382" s="229"/>
      <c r="P382" s="230" t="str">
        <f>IF('For Requestors'!C377="","",((SUM('For Requestors'!E377:G377)/43560)*O382)*0.9)</f>
        <v/>
      </c>
      <c r="Q382" s="230" t="str">
        <f>IF('For Requestors'!C377="","",((SUM('For Requestors'!H377:I377)/43560)*O382)*0.5)</f>
        <v/>
      </c>
      <c r="R382" s="230" t="str">
        <f t="shared" si="22"/>
        <v/>
      </c>
      <c r="S382" s="230" t="str">
        <f t="shared" si="23"/>
        <v/>
      </c>
      <c r="T382" s="229"/>
      <c r="U382" s="229"/>
      <c r="V382" s="230" t="str">
        <f t="shared" si="24"/>
        <v/>
      </c>
      <c r="W382" s="178"/>
      <c r="X382" s="204"/>
      <c r="Y382" s="204"/>
      <c r="Z382" s="204"/>
      <c r="AA382" s="149"/>
      <c r="AB382" s="149"/>
    </row>
    <row r="383" spans="1:28" x14ac:dyDescent="0.25">
      <c r="A383" s="153" t="str">
        <f>IF('For Requestors'!A378 = "","",'For Requestors'!A378)</f>
        <v/>
      </c>
      <c r="B383" s="45" t="str">
        <f>IF('For Requestors'!B378="","",'For Requestors'!B378)</f>
        <v/>
      </c>
      <c r="C383" s="236" t="str">
        <f>IF('For Requestors'!C378="","",'For Requestors'!C378)</f>
        <v/>
      </c>
      <c r="D383" s="179"/>
      <c r="E383" s="148"/>
      <c r="F383" s="225" t="str">
        <f>IF('For Requestors'!L378="","",'For Requestors'!L378)</f>
        <v/>
      </c>
      <c r="G383" s="226" t="str">
        <f>IF('For Requestors'!M378="","",'For Requestors'!M378)</f>
        <v/>
      </c>
      <c r="H383" s="227" t="str">
        <f>IF('For Requestors'!N378="","",'For Requestors'!N378)</f>
        <v/>
      </c>
      <c r="I383" s="211" t="str">
        <f>IF('For Requestors'!K378=0,"",'For Requestors'!K378)</f>
        <v/>
      </c>
      <c r="J383" s="46" t="str">
        <f>IFERROR('For Requestors'!K378/43560,"")</f>
        <v/>
      </c>
      <c r="K383" s="228" t="str">
        <f t="shared" si="21"/>
        <v/>
      </c>
      <c r="L383" s="199" t="str">
        <f>IF('For Requestors'!D378/43560=0,"",'For Requestors'!D378/43560)</f>
        <v/>
      </c>
      <c r="M383" s="199" t="str">
        <f>IF(AND('For Requestors'!E378=0,'For Requestors'!G378=0,'For Requestors'!A378=""),"",SUM('For Requestors'!E378:'For Requestors'!G378)/43560)</f>
        <v/>
      </c>
      <c r="N383" s="199" t="str">
        <f>IF(AND('For Requestors'!H378=0,'For Requestors'!I378=0),"",SUM('For Requestors'!H378:'For Requestors'!I378)/43560)</f>
        <v/>
      </c>
      <c r="O383" s="229"/>
      <c r="P383" s="230" t="str">
        <f>IF('For Requestors'!C378="","",((SUM('For Requestors'!E378:G378)/43560)*O383)*0.9)</f>
        <v/>
      </c>
      <c r="Q383" s="230" t="str">
        <f>IF('For Requestors'!C378="","",((SUM('For Requestors'!H378:I378)/43560)*O383)*0.5)</f>
        <v/>
      </c>
      <c r="R383" s="230" t="str">
        <f t="shared" si="22"/>
        <v/>
      </c>
      <c r="S383" s="230" t="str">
        <f t="shared" si="23"/>
        <v/>
      </c>
      <c r="T383" s="229"/>
      <c r="U383" s="229"/>
      <c r="V383" s="230" t="str">
        <f t="shared" si="24"/>
        <v/>
      </c>
      <c r="W383" s="178"/>
      <c r="X383" s="204"/>
      <c r="Y383" s="204"/>
      <c r="Z383" s="204"/>
      <c r="AA383" s="149"/>
      <c r="AB383" s="149"/>
    </row>
    <row r="384" spans="1:28" x14ac:dyDescent="0.25">
      <c r="A384" s="153" t="str">
        <f>IF('For Requestors'!A379 = "","",'For Requestors'!A379)</f>
        <v/>
      </c>
      <c r="B384" s="45" t="str">
        <f>IF('For Requestors'!B379="","",'For Requestors'!B379)</f>
        <v/>
      </c>
      <c r="C384" s="236" t="str">
        <f>IF('For Requestors'!C379="","",'For Requestors'!C379)</f>
        <v/>
      </c>
      <c r="D384" s="179"/>
      <c r="E384" s="148"/>
      <c r="F384" s="225" t="str">
        <f>IF('For Requestors'!L379="","",'For Requestors'!L379)</f>
        <v/>
      </c>
      <c r="G384" s="226" t="str">
        <f>IF('For Requestors'!M379="","",'For Requestors'!M379)</f>
        <v/>
      </c>
      <c r="H384" s="227" t="str">
        <f>IF('For Requestors'!N379="","",'For Requestors'!N379)</f>
        <v/>
      </c>
      <c r="I384" s="211" t="str">
        <f>IF('For Requestors'!K379=0,"",'For Requestors'!K379)</f>
        <v/>
      </c>
      <c r="J384" s="46" t="str">
        <f>IFERROR('For Requestors'!K379/43560,"")</f>
        <v/>
      </c>
      <c r="K384" s="228" t="str">
        <f t="shared" si="21"/>
        <v/>
      </c>
      <c r="L384" s="199" t="str">
        <f>IF('For Requestors'!D379/43560=0,"",'For Requestors'!D379/43560)</f>
        <v/>
      </c>
      <c r="M384" s="199" t="str">
        <f>IF(AND('For Requestors'!E379=0,'For Requestors'!G379=0,'For Requestors'!A379=""),"",SUM('For Requestors'!E379:'For Requestors'!G379)/43560)</f>
        <v/>
      </c>
      <c r="N384" s="199" t="str">
        <f>IF(AND('For Requestors'!H379=0,'For Requestors'!I379=0),"",SUM('For Requestors'!H379:'For Requestors'!I379)/43560)</f>
        <v/>
      </c>
      <c r="O384" s="229"/>
      <c r="P384" s="230" t="str">
        <f>IF('For Requestors'!C379="","",((SUM('For Requestors'!E379:G379)/43560)*O384)*0.9)</f>
        <v/>
      </c>
      <c r="Q384" s="230" t="str">
        <f>IF('For Requestors'!C379="","",((SUM('For Requestors'!H379:I379)/43560)*O384)*0.5)</f>
        <v/>
      </c>
      <c r="R384" s="230" t="str">
        <f t="shared" si="22"/>
        <v/>
      </c>
      <c r="S384" s="230" t="str">
        <f t="shared" si="23"/>
        <v/>
      </c>
      <c r="T384" s="229"/>
      <c r="U384" s="229"/>
      <c r="V384" s="230" t="str">
        <f t="shared" si="24"/>
        <v/>
      </c>
      <c r="W384" s="178"/>
      <c r="X384" s="204"/>
      <c r="Y384" s="204"/>
      <c r="Z384" s="204"/>
      <c r="AA384" s="149"/>
      <c r="AB384" s="149"/>
    </row>
    <row r="385" spans="1:28" x14ac:dyDescent="0.25">
      <c r="A385" s="153" t="str">
        <f>IF('For Requestors'!A380 = "","",'For Requestors'!A380)</f>
        <v/>
      </c>
      <c r="B385" s="45" t="str">
        <f>IF('For Requestors'!B380="","",'For Requestors'!B380)</f>
        <v/>
      </c>
      <c r="C385" s="236" t="str">
        <f>IF('For Requestors'!C380="","",'For Requestors'!C380)</f>
        <v/>
      </c>
      <c r="D385" s="179"/>
      <c r="E385" s="148"/>
      <c r="F385" s="225" t="str">
        <f>IF('For Requestors'!L380="","",'For Requestors'!L380)</f>
        <v/>
      </c>
      <c r="G385" s="226" t="str">
        <f>IF('For Requestors'!M380="","",'For Requestors'!M380)</f>
        <v/>
      </c>
      <c r="H385" s="227" t="str">
        <f>IF('For Requestors'!N380="","",'For Requestors'!N380)</f>
        <v/>
      </c>
      <c r="I385" s="211" t="str">
        <f>IF('For Requestors'!K380=0,"",'For Requestors'!K380)</f>
        <v/>
      </c>
      <c r="J385" s="46" t="str">
        <f>IFERROR('For Requestors'!K380/43560,"")</f>
        <v/>
      </c>
      <c r="K385" s="228" t="str">
        <f t="shared" si="21"/>
        <v/>
      </c>
      <c r="L385" s="199" t="str">
        <f>IF('For Requestors'!D380/43560=0,"",'For Requestors'!D380/43560)</f>
        <v/>
      </c>
      <c r="M385" s="199" t="str">
        <f>IF(AND('For Requestors'!E380=0,'For Requestors'!G380=0,'For Requestors'!A380=""),"",SUM('For Requestors'!E380:'For Requestors'!G380)/43560)</f>
        <v/>
      </c>
      <c r="N385" s="199" t="str">
        <f>IF(AND('For Requestors'!H380=0,'For Requestors'!I380=0),"",SUM('For Requestors'!H380:'For Requestors'!I380)/43560)</f>
        <v/>
      </c>
      <c r="O385" s="229"/>
      <c r="P385" s="230" t="str">
        <f>IF('For Requestors'!C380="","",((SUM('For Requestors'!E380:G380)/43560)*O385)*0.9)</f>
        <v/>
      </c>
      <c r="Q385" s="230" t="str">
        <f>IF('For Requestors'!C380="","",((SUM('For Requestors'!H380:I380)/43560)*O385)*0.5)</f>
        <v/>
      </c>
      <c r="R385" s="230" t="str">
        <f t="shared" si="22"/>
        <v/>
      </c>
      <c r="S385" s="230" t="str">
        <f t="shared" si="23"/>
        <v/>
      </c>
      <c r="T385" s="229"/>
      <c r="U385" s="229"/>
      <c r="V385" s="230" t="str">
        <f t="shared" si="24"/>
        <v/>
      </c>
      <c r="W385" s="178"/>
      <c r="X385" s="204"/>
      <c r="Y385" s="204"/>
      <c r="Z385" s="204"/>
      <c r="AA385" s="149"/>
      <c r="AB385" s="149"/>
    </row>
    <row r="386" spans="1:28" x14ac:dyDescent="0.25">
      <c r="A386" s="153" t="str">
        <f>IF('For Requestors'!A381 = "","",'For Requestors'!A381)</f>
        <v/>
      </c>
      <c r="B386" s="45" t="str">
        <f>IF('For Requestors'!B381="","",'For Requestors'!B381)</f>
        <v/>
      </c>
      <c r="C386" s="236" t="str">
        <f>IF('For Requestors'!C381="","",'For Requestors'!C381)</f>
        <v/>
      </c>
      <c r="D386" s="179"/>
      <c r="E386" s="148"/>
      <c r="F386" s="225" t="str">
        <f>IF('For Requestors'!L381="","",'For Requestors'!L381)</f>
        <v/>
      </c>
      <c r="G386" s="226" t="str">
        <f>IF('For Requestors'!M381="","",'For Requestors'!M381)</f>
        <v/>
      </c>
      <c r="H386" s="227" t="str">
        <f>IF('For Requestors'!N381="","",'For Requestors'!N381)</f>
        <v/>
      </c>
      <c r="I386" s="211" t="str">
        <f>IF('For Requestors'!K381=0,"",'For Requestors'!K381)</f>
        <v/>
      </c>
      <c r="J386" s="46" t="str">
        <f>IFERROR('For Requestors'!K381/43560,"")</f>
        <v/>
      </c>
      <c r="K386" s="228" t="str">
        <f t="shared" si="21"/>
        <v/>
      </c>
      <c r="L386" s="199" t="str">
        <f>IF('For Requestors'!D381/43560=0,"",'For Requestors'!D381/43560)</f>
        <v/>
      </c>
      <c r="M386" s="199" t="str">
        <f>IF(AND('For Requestors'!E381=0,'For Requestors'!G381=0,'For Requestors'!A381=""),"",SUM('For Requestors'!E381:'For Requestors'!G381)/43560)</f>
        <v/>
      </c>
      <c r="N386" s="199" t="str">
        <f>IF(AND('For Requestors'!H381=0,'For Requestors'!I381=0),"",SUM('For Requestors'!H381:'For Requestors'!I381)/43560)</f>
        <v/>
      </c>
      <c r="O386" s="229"/>
      <c r="P386" s="230" t="str">
        <f>IF('For Requestors'!C381="","",((SUM('For Requestors'!E381:G381)/43560)*O386)*0.9)</f>
        <v/>
      </c>
      <c r="Q386" s="230" t="str">
        <f>IF('For Requestors'!C381="","",((SUM('For Requestors'!H381:I381)/43560)*O386)*0.5)</f>
        <v/>
      </c>
      <c r="R386" s="230" t="str">
        <f t="shared" si="22"/>
        <v/>
      </c>
      <c r="S386" s="230" t="str">
        <f t="shared" si="23"/>
        <v/>
      </c>
      <c r="T386" s="229"/>
      <c r="U386" s="229"/>
      <c r="V386" s="230" t="str">
        <f t="shared" si="24"/>
        <v/>
      </c>
      <c r="W386" s="178"/>
      <c r="X386" s="204"/>
      <c r="Y386" s="204"/>
      <c r="Z386" s="204"/>
      <c r="AA386" s="149"/>
      <c r="AB386" s="149"/>
    </row>
    <row r="387" spans="1:28" x14ac:dyDescent="0.25">
      <c r="A387" s="153" t="str">
        <f>IF('For Requestors'!A382 = "","",'For Requestors'!A382)</f>
        <v/>
      </c>
      <c r="B387" s="45" t="str">
        <f>IF('For Requestors'!B382="","",'For Requestors'!B382)</f>
        <v/>
      </c>
      <c r="C387" s="236" t="str">
        <f>IF('For Requestors'!C382="","",'For Requestors'!C382)</f>
        <v/>
      </c>
      <c r="D387" s="179"/>
      <c r="E387" s="148"/>
      <c r="F387" s="225" t="str">
        <f>IF('For Requestors'!L382="","",'For Requestors'!L382)</f>
        <v/>
      </c>
      <c r="G387" s="226" t="str">
        <f>IF('For Requestors'!M382="","",'For Requestors'!M382)</f>
        <v/>
      </c>
      <c r="H387" s="227" t="str">
        <f>IF('For Requestors'!N382="","",'For Requestors'!N382)</f>
        <v/>
      </c>
      <c r="I387" s="211" t="str">
        <f>IF('For Requestors'!K382=0,"",'For Requestors'!K382)</f>
        <v/>
      </c>
      <c r="J387" s="46" t="str">
        <f>IFERROR('For Requestors'!K382/43560,"")</f>
        <v/>
      </c>
      <c r="K387" s="228" t="str">
        <f t="shared" si="21"/>
        <v/>
      </c>
      <c r="L387" s="199" t="str">
        <f>IF('For Requestors'!D382/43560=0,"",'For Requestors'!D382/43560)</f>
        <v/>
      </c>
      <c r="M387" s="199" t="str">
        <f>IF(AND('For Requestors'!E382=0,'For Requestors'!G382=0,'For Requestors'!A382=""),"",SUM('For Requestors'!E382:'For Requestors'!G382)/43560)</f>
        <v/>
      </c>
      <c r="N387" s="199" t="str">
        <f>IF(AND('For Requestors'!H382=0,'For Requestors'!I382=0),"",SUM('For Requestors'!H382:'For Requestors'!I382)/43560)</f>
        <v/>
      </c>
      <c r="O387" s="229"/>
      <c r="P387" s="230" t="str">
        <f>IF('For Requestors'!C382="","",((SUM('For Requestors'!E382:G382)/43560)*O387)*0.9)</f>
        <v/>
      </c>
      <c r="Q387" s="230" t="str">
        <f>IF('For Requestors'!C382="","",((SUM('For Requestors'!H382:I382)/43560)*O387)*0.5)</f>
        <v/>
      </c>
      <c r="R387" s="230" t="str">
        <f t="shared" si="22"/>
        <v/>
      </c>
      <c r="S387" s="230" t="str">
        <f t="shared" si="23"/>
        <v/>
      </c>
      <c r="T387" s="229"/>
      <c r="U387" s="229"/>
      <c r="V387" s="230" t="str">
        <f t="shared" si="24"/>
        <v/>
      </c>
      <c r="W387" s="178"/>
      <c r="X387" s="204"/>
      <c r="Y387" s="204"/>
      <c r="Z387" s="204"/>
      <c r="AA387" s="149"/>
      <c r="AB387" s="149"/>
    </row>
    <row r="388" spans="1:28" x14ac:dyDescent="0.25">
      <c r="A388" s="153" t="str">
        <f>IF('For Requestors'!A383 = "","",'For Requestors'!A383)</f>
        <v/>
      </c>
      <c r="B388" s="45" t="str">
        <f>IF('For Requestors'!B383="","",'For Requestors'!B383)</f>
        <v/>
      </c>
      <c r="C388" s="236" t="str">
        <f>IF('For Requestors'!C383="","",'For Requestors'!C383)</f>
        <v/>
      </c>
      <c r="D388" s="179"/>
      <c r="E388" s="148"/>
      <c r="F388" s="225" t="str">
        <f>IF('For Requestors'!L383="","",'For Requestors'!L383)</f>
        <v/>
      </c>
      <c r="G388" s="226" t="str">
        <f>IF('For Requestors'!M383="","",'For Requestors'!M383)</f>
        <v/>
      </c>
      <c r="H388" s="227" t="str">
        <f>IF('For Requestors'!N383="","",'For Requestors'!N383)</f>
        <v/>
      </c>
      <c r="I388" s="211" t="str">
        <f>IF('For Requestors'!K383=0,"",'For Requestors'!K383)</f>
        <v/>
      </c>
      <c r="J388" s="46" t="str">
        <f>IFERROR('For Requestors'!K383/43560,"")</f>
        <v/>
      </c>
      <c r="K388" s="228" t="str">
        <f t="shared" si="21"/>
        <v/>
      </c>
      <c r="L388" s="199" t="str">
        <f>IF('For Requestors'!D383/43560=0,"",'For Requestors'!D383/43560)</f>
        <v/>
      </c>
      <c r="M388" s="199" t="str">
        <f>IF(AND('For Requestors'!E383=0,'For Requestors'!G383=0,'For Requestors'!A383=""),"",SUM('For Requestors'!E383:'For Requestors'!G383)/43560)</f>
        <v/>
      </c>
      <c r="N388" s="199" t="str">
        <f>IF(AND('For Requestors'!H383=0,'For Requestors'!I383=0),"",SUM('For Requestors'!H383:'For Requestors'!I383)/43560)</f>
        <v/>
      </c>
      <c r="O388" s="229"/>
      <c r="P388" s="230" t="str">
        <f>IF('For Requestors'!C383="","",((SUM('For Requestors'!E383:G383)/43560)*O388)*0.9)</f>
        <v/>
      </c>
      <c r="Q388" s="230" t="str">
        <f>IF('For Requestors'!C383="","",((SUM('For Requestors'!H383:I383)/43560)*O388)*0.5)</f>
        <v/>
      </c>
      <c r="R388" s="230" t="str">
        <f t="shared" si="22"/>
        <v/>
      </c>
      <c r="S388" s="230" t="str">
        <f t="shared" si="23"/>
        <v/>
      </c>
      <c r="T388" s="229"/>
      <c r="U388" s="229"/>
      <c r="V388" s="230" t="str">
        <f t="shared" si="24"/>
        <v/>
      </c>
      <c r="W388" s="178"/>
      <c r="X388" s="204"/>
      <c r="Y388" s="204"/>
      <c r="Z388" s="204"/>
      <c r="AA388" s="149"/>
      <c r="AB388" s="149"/>
    </row>
    <row r="389" spans="1:28" x14ac:dyDescent="0.25">
      <c r="A389" s="153" t="str">
        <f>IF('For Requestors'!A384 = "","",'For Requestors'!A384)</f>
        <v/>
      </c>
      <c r="B389" s="45" t="str">
        <f>IF('For Requestors'!B384="","",'For Requestors'!B384)</f>
        <v/>
      </c>
      <c r="C389" s="236" t="str">
        <f>IF('For Requestors'!C384="","",'For Requestors'!C384)</f>
        <v/>
      </c>
      <c r="D389" s="179"/>
      <c r="E389" s="148"/>
      <c r="F389" s="225" t="str">
        <f>IF('For Requestors'!L384="","",'For Requestors'!L384)</f>
        <v/>
      </c>
      <c r="G389" s="226" t="str">
        <f>IF('For Requestors'!M384="","",'For Requestors'!M384)</f>
        <v/>
      </c>
      <c r="H389" s="227" t="str">
        <f>IF('For Requestors'!N384="","",'For Requestors'!N384)</f>
        <v/>
      </c>
      <c r="I389" s="211" t="str">
        <f>IF('For Requestors'!K384=0,"",'For Requestors'!K384)</f>
        <v/>
      </c>
      <c r="J389" s="46" t="str">
        <f>IFERROR('For Requestors'!K384/43560,"")</f>
        <v/>
      </c>
      <c r="K389" s="228" t="str">
        <f t="shared" si="21"/>
        <v/>
      </c>
      <c r="L389" s="199" t="str">
        <f>IF('For Requestors'!D384/43560=0,"",'For Requestors'!D384/43560)</f>
        <v/>
      </c>
      <c r="M389" s="199" t="str">
        <f>IF(AND('For Requestors'!E384=0,'For Requestors'!G384=0,'For Requestors'!A384=""),"",SUM('For Requestors'!E384:'For Requestors'!G384)/43560)</f>
        <v/>
      </c>
      <c r="N389" s="199" t="str">
        <f>IF(AND('For Requestors'!H384=0,'For Requestors'!I384=0),"",SUM('For Requestors'!H384:'For Requestors'!I384)/43560)</f>
        <v/>
      </c>
      <c r="O389" s="229"/>
      <c r="P389" s="230" t="str">
        <f>IF('For Requestors'!C384="","",((SUM('For Requestors'!E384:G384)/43560)*O389)*0.9)</f>
        <v/>
      </c>
      <c r="Q389" s="230" t="str">
        <f>IF('For Requestors'!C384="","",((SUM('For Requestors'!H384:I384)/43560)*O389)*0.5)</f>
        <v/>
      </c>
      <c r="R389" s="230" t="str">
        <f t="shared" si="22"/>
        <v/>
      </c>
      <c r="S389" s="230" t="str">
        <f t="shared" si="23"/>
        <v/>
      </c>
      <c r="T389" s="229"/>
      <c r="U389" s="229"/>
      <c r="V389" s="230" t="str">
        <f t="shared" si="24"/>
        <v/>
      </c>
      <c r="W389" s="178"/>
      <c r="X389" s="204"/>
      <c r="Y389" s="204"/>
      <c r="Z389" s="204"/>
      <c r="AA389" s="149"/>
      <c r="AB389" s="149"/>
    </row>
    <row r="390" spans="1:28" x14ac:dyDescent="0.25">
      <c r="A390" s="153" t="str">
        <f>IF('For Requestors'!A385 = "","",'For Requestors'!A385)</f>
        <v/>
      </c>
      <c r="B390" s="45" t="str">
        <f>IF('For Requestors'!B385="","",'For Requestors'!B385)</f>
        <v/>
      </c>
      <c r="C390" s="236" t="str">
        <f>IF('For Requestors'!C385="","",'For Requestors'!C385)</f>
        <v/>
      </c>
      <c r="D390" s="179"/>
      <c r="E390" s="148"/>
      <c r="F390" s="225" t="str">
        <f>IF('For Requestors'!L385="","",'For Requestors'!L385)</f>
        <v/>
      </c>
      <c r="G390" s="226" t="str">
        <f>IF('For Requestors'!M385="","",'For Requestors'!M385)</f>
        <v/>
      </c>
      <c r="H390" s="227" t="str">
        <f>IF('For Requestors'!N385="","",'For Requestors'!N385)</f>
        <v/>
      </c>
      <c r="I390" s="211" t="str">
        <f>IF('For Requestors'!K385=0,"",'For Requestors'!K385)</f>
        <v/>
      </c>
      <c r="J390" s="46" t="str">
        <f>IFERROR('For Requestors'!K385/43560,"")</f>
        <v/>
      </c>
      <c r="K390" s="228" t="str">
        <f t="shared" si="21"/>
        <v/>
      </c>
      <c r="L390" s="199" t="str">
        <f>IF('For Requestors'!D385/43560=0,"",'For Requestors'!D385/43560)</f>
        <v/>
      </c>
      <c r="M390" s="199" t="str">
        <f>IF(AND('For Requestors'!E385=0,'For Requestors'!G385=0,'For Requestors'!A385=""),"",SUM('For Requestors'!E385:'For Requestors'!G385)/43560)</f>
        <v/>
      </c>
      <c r="N390" s="199" t="str">
        <f>IF(AND('For Requestors'!H385=0,'For Requestors'!I385=0),"",SUM('For Requestors'!H385:'For Requestors'!I385)/43560)</f>
        <v/>
      </c>
      <c r="O390" s="229"/>
      <c r="P390" s="230" t="str">
        <f>IF('For Requestors'!C385="","",((SUM('For Requestors'!E385:G385)/43560)*O390)*0.9)</f>
        <v/>
      </c>
      <c r="Q390" s="230" t="str">
        <f>IF('For Requestors'!C385="","",((SUM('For Requestors'!H385:I385)/43560)*O390)*0.5)</f>
        <v/>
      </c>
      <c r="R390" s="230" t="str">
        <f t="shared" si="22"/>
        <v/>
      </c>
      <c r="S390" s="230" t="str">
        <f t="shared" si="23"/>
        <v/>
      </c>
      <c r="T390" s="229"/>
      <c r="U390" s="229"/>
      <c r="V390" s="230" t="str">
        <f t="shared" si="24"/>
        <v/>
      </c>
      <c r="W390" s="178"/>
      <c r="X390" s="204"/>
      <c r="Y390" s="204"/>
      <c r="Z390" s="204"/>
      <c r="AA390" s="149"/>
      <c r="AB390" s="149"/>
    </row>
    <row r="391" spans="1:28" x14ac:dyDescent="0.25">
      <c r="A391" s="153" t="str">
        <f>IF('For Requestors'!A386 = "","",'For Requestors'!A386)</f>
        <v/>
      </c>
      <c r="B391" s="45" t="str">
        <f>IF('For Requestors'!B386="","",'For Requestors'!B386)</f>
        <v/>
      </c>
      <c r="C391" s="236" t="str">
        <f>IF('For Requestors'!C386="","",'For Requestors'!C386)</f>
        <v/>
      </c>
      <c r="D391" s="179"/>
      <c r="E391" s="148"/>
      <c r="F391" s="225" t="str">
        <f>IF('For Requestors'!L386="","",'For Requestors'!L386)</f>
        <v/>
      </c>
      <c r="G391" s="226" t="str">
        <f>IF('For Requestors'!M386="","",'For Requestors'!M386)</f>
        <v/>
      </c>
      <c r="H391" s="227" t="str">
        <f>IF('For Requestors'!N386="","",'For Requestors'!N386)</f>
        <v/>
      </c>
      <c r="I391" s="211" t="str">
        <f>IF('For Requestors'!K386=0,"",'For Requestors'!K386)</f>
        <v/>
      </c>
      <c r="J391" s="46" t="str">
        <f>IFERROR('For Requestors'!K386/43560,"")</f>
        <v/>
      </c>
      <c r="K391" s="228" t="str">
        <f t="shared" si="21"/>
        <v/>
      </c>
      <c r="L391" s="199" t="str">
        <f>IF('For Requestors'!D386/43560=0,"",'For Requestors'!D386/43560)</f>
        <v/>
      </c>
      <c r="M391" s="199" t="str">
        <f>IF(AND('For Requestors'!E386=0,'For Requestors'!G386=0,'For Requestors'!A386=""),"",SUM('For Requestors'!E386:'For Requestors'!G386)/43560)</f>
        <v/>
      </c>
      <c r="N391" s="199" t="str">
        <f>IF(AND('For Requestors'!H386=0,'For Requestors'!I386=0),"",SUM('For Requestors'!H386:'For Requestors'!I386)/43560)</f>
        <v/>
      </c>
      <c r="O391" s="229"/>
      <c r="P391" s="230" t="str">
        <f>IF('For Requestors'!C386="","",((SUM('For Requestors'!E386:G386)/43560)*O391)*0.9)</f>
        <v/>
      </c>
      <c r="Q391" s="230" t="str">
        <f>IF('For Requestors'!C386="","",((SUM('For Requestors'!H386:I386)/43560)*O391)*0.5)</f>
        <v/>
      </c>
      <c r="R391" s="230" t="str">
        <f t="shared" si="22"/>
        <v/>
      </c>
      <c r="S391" s="230" t="str">
        <f t="shared" si="23"/>
        <v/>
      </c>
      <c r="T391" s="229"/>
      <c r="U391" s="229"/>
      <c r="V391" s="230" t="str">
        <f t="shared" si="24"/>
        <v/>
      </c>
      <c r="W391" s="178"/>
      <c r="X391" s="204"/>
      <c r="Y391" s="204"/>
      <c r="Z391" s="204"/>
      <c r="AA391" s="149"/>
      <c r="AB391" s="149"/>
    </row>
    <row r="392" spans="1:28" x14ac:dyDescent="0.25">
      <c r="A392" s="153" t="str">
        <f>IF('For Requestors'!A387 = "","",'For Requestors'!A387)</f>
        <v/>
      </c>
      <c r="B392" s="45" t="str">
        <f>IF('For Requestors'!B387="","",'For Requestors'!B387)</f>
        <v/>
      </c>
      <c r="C392" s="236" t="str">
        <f>IF('For Requestors'!C387="","",'For Requestors'!C387)</f>
        <v/>
      </c>
      <c r="D392" s="179"/>
      <c r="E392" s="148"/>
      <c r="F392" s="225" t="str">
        <f>IF('For Requestors'!L387="","",'For Requestors'!L387)</f>
        <v/>
      </c>
      <c r="G392" s="226" t="str">
        <f>IF('For Requestors'!M387="","",'For Requestors'!M387)</f>
        <v/>
      </c>
      <c r="H392" s="227" t="str">
        <f>IF('For Requestors'!N387="","",'For Requestors'!N387)</f>
        <v/>
      </c>
      <c r="I392" s="211" t="str">
        <f>IF('For Requestors'!K387=0,"",'For Requestors'!K387)</f>
        <v/>
      </c>
      <c r="J392" s="46" t="str">
        <f>IFERROR('For Requestors'!K387/43560,"")</f>
        <v/>
      </c>
      <c r="K392" s="228" t="str">
        <f t="shared" si="21"/>
        <v/>
      </c>
      <c r="L392" s="199" t="str">
        <f>IF('For Requestors'!D387/43560=0,"",'For Requestors'!D387/43560)</f>
        <v/>
      </c>
      <c r="M392" s="199" t="str">
        <f>IF(AND('For Requestors'!E387=0,'For Requestors'!G387=0,'For Requestors'!A387=""),"",SUM('For Requestors'!E387:'For Requestors'!G387)/43560)</f>
        <v/>
      </c>
      <c r="N392" s="199" t="str">
        <f>IF(AND('For Requestors'!H387=0,'For Requestors'!I387=0),"",SUM('For Requestors'!H387:'For Requestors'!I387)/43560)</f>
        <v/>
      </c>
      <c r="O392" s="229"/>
      <c r="P392" s="230" t="str">
        <f>IF('For Requestors'!C387="","",((SUM('For Requestors'!E387:G387)/43560)*O392)*0.9)</f>
        <v/>
      </c>
      <c r="Q392" s="230" t="str">
        <f>IF('For Requestors'!C387="","",((SUM('For Requestors'!H387:I387)/43560)*O392)*0.5)</f>
        <v/>
      </c>
      <c r="R392" s="230" t="str">
        <f t="shared" si="22"/>
        <v/>
      </c>
      <c r="S392" s="230" t="str">
        <f t="shared" si="23"/>
        <v/>
      </c>
      <c r="T392" s="229"/>
      <c r="U392" s="229"/>
      <c r="V392" s="230" t="str">
        <f t="shared" si="24"/>
        <v/>
      </c>
      <c r="W392" s="178"/>
      <c r="X392" s="204"/>
      <c r="Y392" s="204"/>
      <c r="Z392" s="204"/>
      <c r="AA392" s="149"/>
      <c r="AB392" s="149"/>
    </row>
    <row r="393" spans="1:28" x14ac:dyDescent="0.25">
      <c r="A393" s="153" t="str">
        <f>IF('For Requestors'!A388 = "","",'For Requestors'!A388)</f>
        <v/>
      </c>
      <c r="B393" s="45" t="str">
        <f>IF('For Requestors'!B388="","",'For Requestors'!B388)</f>
        <v/>
      </c>
      <c r="C393" s="236" t="str">
        <f>IF('For Requestors'!C388="","",'For Requestors'!C388)</f>
        <v/>
      </c>
      <c r="D393" s="179"/>
      <c r="E393" s="148"/>
      <c r="F393" s="225" t="str">
        <f>IF('For Requestors'!L388="","",'For Requestors'!L388)</f>
        <v/>
      </c>
      <c r="G393" s="226" t="str">
        <f>IF('For Requestors'!M388="","",'For Requestors'!M388)</f>
        <v/>
      </c>
      <c r="H393" s="227" t="str">
        <f>IF('For Requestors'!N388="","",'For Requestors'!N388)</f>
        <v/>
      </c>
      <c r="I393" s="211" t="str">
        <f>IF('For Requestors'!K388=0,"",'For Requestors'!K388)</f>
        <v/>
      </c>
      <c r="J393" s="46" t="str">
        <f>IFERROR('For Requestors'!K388/43560,"")</f>
        <v/>
      </c>
      <c r="K393" s="228" t="str">
        <f t="shared" si="21"/>
        <v/>
      </c>
      <c r="L393" s="199" t="str">
        <f>IF('For Requestors'!D388/43560=0,"",'For Requestors'!D388/43560)</f>
        <v/>
      </c>
      <c r="M393" s="199" t="str">
        <f>IF(AND('For Requestors'!E388=0,'For Requestors'!G388=0,'For Requestors'!A388=""),"",SUM('For Requestors'!E388:'For Requestors'!G388)/43560)</f>
        <v/>
      </c>
      <c r="N393" s="199" t="str">
        <f>IF(AND('For Requestors'!H388=0,'For Requestors'!I388=0),"",SUM('For Requestors'!H388:'For Requestors'!I388)/43560)</f>
        <v/>
      </c>
      <c r="O393" s="229"/>
      <c r="P393" s="230" t="str">
        <f>IF('For Requestors'!C388="","",((SUM('For Requestors'!E388:G388)/43560)*O393)*0.9)</f>
        <v/>
      </c>
      <c r="Q393" s="230" t="str">
        <f>IF('For Requestors'!C388="","",((SUM('For Requestors'!H388:I388)/43560)*O393)*0.5)</f>
        <v/>
      </c>
      <c r="R393" s="230" t="str">
        <f t="shared" si="22"/>
        <v/>
      </c>
      <c r="S393" s="230" t="str">
        <f t="shared" si="23"/>
        <v/>
      </c>
      <c r="T393" s="229"/>
      <c r="U393" s="229"/>
      <c r="V393" s="230" t="str">
        <f t="shared" si="24"/>
        <v/>
      </c>
      <c r="W393" s="178"/>
      <c r="X393" s="204"/>
      <c r="Y393" s="204"/>
      <c r="Z393" s="204"/>
      <c r="AA393" s="149"/>
      <c r="AB393" s="149"/>
    </row>
    <row r="394" spans="1:28" x14ac:dyDescent="0.25">
      <c r="A394" s="153" t="str">
        <f>IF('For Requestors'!A389 = "","",'For Requestors'!A389)</f>
        <v/>
      </c>
      <c r="B394" s="45" t="str">
        <f>IF('For Requestors'!B389="","",'For Requestors'!B389)</f>
        <v/>
      </c>
      <c r="C394" s="236" t="str">
        <f>IF('For Requestors'!C389="","",'For Requestors'!C389)</f>
        <v/>
      </c>
      <c r="D394" s="179"/>
      <c r="E394" s="148"/>
      <c r="F394" s="225" t="str">
        <f>IF('For Requestors'!L389="","",'For Requestors'!L389)</f>
        <v/>
      </c>
      <c r="G394" s="226" t="str">
        <f>IF('For Requestors'!M389="","",'For Requestors'!M389)</f>
        <v/>
      </c>
      <c r="H394" s="227" t="str">
        <f>IF('For Requestors'!N389="","",'For Requestors'!N389)</f>
        <v/>
      </c>
      <c r="I394" s="211" t="str">
        <f>IF('For Requestors'!K389=0,"",'For Requestors'!K389)</f>
        <v/>
      </c>
      <c r="J394" s="46" t="str">
        <f>IFERROR('For Requestors'!K389/43560,"")</f>
        <v/>
      </c>
      <c r="K394" s="228" t="str">
        <f t="shared" si="21"/>
        <v/>
      </c>
      <c r="L394" s="199" t="str">
        <f>IF('For Requestors'!D389/43560=0,"",'For Requestors'!D389/43560)</f>
        <v/>
      </c>
      <c r="M394" s="199" t="str">
        <f>IF(AND('For Requestors'!E389=0,'For Requestors'!G389=0,'For Requestors'!A389=""),"",SUM('For Requestors'!E389:'For Requestors'!G389)/43560)</f>
        <v/>
      </c>
      <c r="N394" s="199" t="str">
        <f>IF(AND('For Requestors'!H389=0,'For Requestors'!I389=0),"",SUM('For Requestors'!H389:'For Requestors'!I389)/43560)</f>
        <v/>
      </c>
      <c r="O394" s="229"/>
      <c r="P394" s="230" t="str">
        <f>IF('For Requestors'!C389="","",((SUM('For Requestors'!E389:G389)/43560)*O394)*0.9)</f>
        <v/>
      </c>
      <c r="Q394" s="230" t="str">
        <f>IF('For Requestors'!C389="","",((SUM('For Requestors'!H389:I389)/43560)*O394)*0.5)</f>
        <v/>
      </c>
      <c r="R394" s="230" t="str">
        <f t="shared" si="22"/>
        <v/>
      </c>
      <c r="S394" s="230" t="str">
        <f t="shared" si="23"/>
        <v/>
      </c>
      <c r="T394" s="229"/>
      <c r="U394" s="229"/>
      <c r="V394" s="230" t="str">
        <f t="shared" si="24"/>
        <v/>
      </c>
      <c r="W394" s="178"/>
      <c r="X394" s="204"/>
      <c r="Y394" s="204"/>
      <c r="Z394" s="204"/>
      <c r="AA394" s="149"/>
      <c r="AB394" s="149"/>
    </row>
    <row r="395" spans="1:28" x14ac:dyDescent="0.25">
      <c r="A395" s="153" t="str">
        <f>IF('For Requestors'!A390 = "","",'For Requestors'!A390)</f>
        <v/>
      </c>
      <c r="B395" s="45" t="str">
        <f>IF('For Requestors'!B390="","",'For Requestors'!B390)</f>
        <v/>
      </c>
      <c r="C395" s="236" t="str">
        <f>IF('For Requestors'!C390="","",'For Requestors'!C390)</f>
        <v/>
      </c>
      <c r="D395" s="179"/>
      <c r="E395" s="148"/>
      <c r="F395" s="225" t="str">
        <f>IF('For Requestors'!L390="","",'For Requestors'!L390)</f>
        <v/>
      </c>
      <c r="G395" s="226" t="str">
        <f>IF('For Requestors'!M390="","",'For Requestors'!M390)</f>
        <v/>
      </c>
      <c r="H395" s="227" t="str">
        <f>IF('For Requestors'!N390="","",'For Requestors'!N390)</f>
        <v/>
      </c>
      <c r="I395" s="211" t="str">
        <f>IF('For Requestors'!K390=0,"",'For Requestors'!K390)</f>
        <v/>
      </c>
      <c r="J395" s="46" t="str">
        <f>IFERROR('For Requestors'!K390/43560,"")</f>
        <v/>
      </c>
      <c r="K395" s="228" t="str">
        <f t="shared" ref="K395:K458" si="25">IFERROR(G395/J395,"")</f>
        <v/>
      </c>
      <c r="L395" s="199" t="str">
        <f>IF('For Requestors'!D390/43560=0,"",'For Requestors'!D390/43560)</f>
        <v/>
      </c>
      <c r="M395" s="199" t="str">
        <f>IF(AND('For Requestors'!E390=0,'For Requestors'!G390=0,'For Requestors'!A390=""),"",SUM('For Requestors'!E390:'For Requestors'!G390)/43560)</f>
        <v/>
      </c>
      <c r="N395" s="199" t="str">
        <f>IF(AND('For Requestors'!H390=0,'For Requestors'!I390=0),"",SUM('For Requestors'!H390:'For Requestors'!I390)/43560)</f>
        <v/>
      </c>
      <c r="O395" s="229"/>
      <c r="P395" s="230" t="str">
        <f>IF('For Requestors'!C390="","",((SUM('For Requestors'!E390:G390)/43560)*O395)*0.9)</f>
        <v/>
      </c>
      <c r="Q395" s="230" t="str">
        <f>IF('For Requestors'!C390="","",((SUM('For Requestors'!H390:I390)/43560)*O395)*0.5)</f>
        <v/>
      </c>
      <c r="R395" s="230" t="str">
        <f t="shared" ref="R395:R458" si="26">IFERROR(L395*O395, "")</f>
        <v/>
      </c>
      <c r="S395" s="230" t="str">
        <f t="shared" ref="S395:S458" si="27">IFERROR(P395+Q395,"")</f>
        <v/>
      </c>
      <c r="T395" s="229"/>
      <c r="U395" s="229"/>
      <c r="V395" s="230" t="str">
        <f t="shared" ref="V395:V458" si="28">IF(SUM(R395:U395) = 0,"",SUM(R395:U395))</f>
        <v/>
      </c>
      <c r="W395" s="178"/>
      <c r="X395" s="204"/>
      <c r="Y395" s="204"/>
      <c r="Z395" s="204"/>
      <c r="AA395" s="149"/>
      <c r="AB395" s="149"/>
    </row>
    <row r="396" spans="1:28" x14ac:dyDescent="0.25">
      <c r="A396" s="153" t="str">
        <f>IF('For Requestors'!A391 = "","",'For Requestors'!A391)</f>
        <v/>
      </c>
      <c r="B396" s="45" t="str">
        <f>IF('For Requestors'!B391="","",'For Requestors'!B391)</f>
        <v/>
      </c>
      <c r="C396" s="236" t="str">
        <f>IF('For Requestors'!C391="","",'For Requestors'!C391)</f>
        <v/>
      </c>
      <c r="D396" s="179"/>
      <c r="E396" s="148"/>
      <c r="F396" s="225" t="str">
        <f>IF('For Requestors'!L391="","",'For Requestors'!L391)</f>
        <v/>
      </c>
      <c r="G396" s="226" t="str">
        <f>IF('For Requestors'!M391="","",'For Requestors'!M391)</f>
        <v/>
      </c>
      <c r="H396" s="227" t="str">
        <f>IF('For Requestors'!N391="","",'For Requestors'!N391)</f>
        <v/>
      </c>
      <c r="I396" s="211" t="str">
        <f>IF('For Requestors'!K391=0,"",'For Requestors'!K391)</f>
        <v/>
      </c>
      <c r="J396" s="46" t="str">
        <f>IFERROR('For Requestors'!K391/43560,"")</f>
        <v/>
      </c>
      <c r="K396" s="228" t="str">
        <f t="shared" si="25"/>
        <v/>
      </c>
      <c r="L396" s="199" t="str">
        <f>IF('For Requestors'!D391/43560=0,"",'For Requestors'!D391/43560)</f>
        <v/>
      </c>
      <c r="M396" s="199" t="str">
        <f>IF(AND('For Requestors'!E391=0,'For Requestors'!G391=0,'For Requestors'!A391=""),"",SUM('For Requestors'!E391:'For Requestors'!G391)/43560)</f>
        <v/>
      </c>
      <c r="N396" s="199" t="str">
        <f>IF(AND('For Requestors'!H391=0,'For Requestors'!I391=0),"",SUM('For Requestors'!H391:'For Requestors'!I391)/43560)</f>
        <v/>
      </c>
      <c r="O396" s="229"/>
      <c r="P396" s="230" t="str">
        <f>IF('For Requestors'!C391="","",((SUM('For Requestors'!E391:G391)/43560)*O396)*0.9)</f>
        <v/>
      </c>
      <c r="Q396" s="230" t="str">
        <f>IF('For Requestors'!C391="","",((SUM('For Requestors'!H391:I391)/43560)*O396)*0.5)</f>
        <v/>
      </c>
      <c r="R396" s="230" t="str">
        <f t="shared" si="26"/>
        <v/>
      </c>
      <c r="S396" s="230" t="str">
        <f t="shared" si="27"/>
        <v/>
      </c>
      <c r="T396" s="229"/>
      <c r="U396" s="229"/>
      <c r="V396" s="230" t="str">
        <f t="shared" si="28"/>
        <v/>
      </c>
      <c r="W396" s="178"/>
      <c r="X396" s="204"/>
      <c r="Y396" s="204"/>
      <c r="Z396" s="204"/>
      <c r="AA396" s="149"/>
      <c r="AB396" s="149"/>
    </row>
    <row r="397" spans="1:28" x14ac:dyDescent="0.25">
      <c r="A397" s="153" t="str">
        <f>IF('For Requestors'!A392 = "","",'For Requestors'!A392)</f>
        <v/>
      </c>
      <c r="B397" s="45" t="str">
        <f>IF('For Requestors'!B392="","",'For Requestors'!B392)</f>
        <v/>
      </c>
      <c r="C397" s="236" t="str">
        <f>IF('For Requestors'!C392="","",'For Requestors'!C392)</f>
        <v/>
      </c>
      <c r="D397" s="179"/>
      <c r="E397" s="148"/>
      <c r="F397" s="225" t="str">
        <f>IF('For Requestors'!L392="","",'For Requestors'!L392)</f>
        <v/>
      </c>
      <c r="G397" s="226" t="str">
        <f>IF('For Requestors'!M392="","",'For Requestors'!M392)</f>
        <v/>
      </c>
      <c r="H397" s="227" t="str">
        <f>IF('For Requestors'!N392="","",'For Requestors'!N392)</f>
        <v/>
      </c>
      <c r="I397" s="211" t="str">
        <f>IF('For Requestors'!K392=0,"",'For Requestors'!K392)</f>
        <v/>
      </c>
      <c r="J397" s="46" t="str">
        <f>IFERROR('For Requestors'!K392/43560,"")</f>
        <v/>
      </c>
      <c r="K397" s="228" t="str">
        <f t="shared" si="25"/>
        <v/>
      </c>
      <c r="L397" s="199" t="str">
        <f>IF('For Requestors'!D392/43560=0,"",'For Requestors'!D392/43560)</f>
        <v/>
      </c>
      <c r="M397" s="199" t="str">
        <f>IF(AND('For Requestors'!E392=0,'For Requestors'!G392=0,'For Requestors'!A392=""),"",SUM('For Requestors'!E392:'For Requestors'!G392)/43560)</f>
        <v/>
      </c>
      <c r="N397" s="199" t="str">
        <f>IF(AND('For Requestors'!H392=0,'For Requestors'!I392=0),"",SUM('For Requestors'!H392:'For Requestors'!I392)/43560)</f>
        <v/>
      </c>
      <c r="O397" s="229"/>
      <c r="P397" s="230" t="str">
        <f>IF('For Requestors'!C392="","",((SUM('For Requestors'!E392:G392)/43560)*O397)*0.9)</f>
        <v/>
      </c>
      <c r="Q397" s="230" t="str">
        <f>IF('For Requestors'!C392="","",((SUM('For Requestors'!H392:I392)/43560)*O397)*0.5)</f>
        <v/>
      </c>
      <c r="R397" s="230" t="str">
        <f t="shared" si="26"/>
        <v/>
      </c>
      <c r="S397" s="230" t="str">
        <f t="shared" si="27"/>
        <v/>
      </c>
      <c r="T397" s="229"/>
      <c r="U397" s="229"/>
      <c r="V397" s="230" t="str">
        <f t="shared" si="28"/>
        <v/>
      </c>
      <c r="W397" s="178"/>
      <c r="X397" s="204"/>
      <c r="Y397" s="204"/>
      <c r="Z397" s="204"/>
      <c r="AA397" s="149"/>
      <c r="AB397" s="149"/>
    </row>
    <row r="398" spans="1:28" x14ac:dyDescent="0.25">
      <c r="A398" s="153" t="str">
        <f>IF('For Requestors'!A393 = "","",'For Requestors'!A393)</f>
        <v/>
      </c>
      <c r="B398" s="45" t="str">
        <f>IF('For Requestors'!B393="","",'For Requestors'!B393)</f>
        <v/>
      </c>
      <c r="C398" s="236" t="str">
        <f>IF('For Requestors'!C393="","",'For Requestors'!C393)</f>
        <v/>
      </c>
      <c r="D398" s="179"/>
      <c r="E398" s="148"/>
      <c r="F398" s="225" t="str">
        <f>IF('For Requestors'!L393="","",'For Requestors'!L393)</f>
        <v/>
      </c>
      <c r="G398" s="226" t="str">
        <f>IF('For Requestors'!M393="","",'For Requestors'!M393)</f>
        <v/>
      </c>
      <c r="H398" s="227" t="str">
        <f>IF('For Requestors'!N393="","",'For Requestors'!N393)</f>
        <v/>
      </c>
      <c r="I398" s="211" t="str">
        <f>IF('For Requestors'!K393=0,"",'For Requestors'!K393)</f>
        <v/>
      </c>
      <c r="J398" s="46" t="str">
        <f>IFERROR('For Requestors'!K393/43560,"")</f>
        <v/>
      </c>
      <c r="K398" s="228" t="str">
        <f t="shared" si="25"/>
        <v/>
      </c>
      <c r="L398" s="199" t="str">
        <f>IF('For Requestors'!D393/43560=0,"",'For Requestors'!D393/43560)</f>
        <v/>
      </c>
      <c r="M398" s="199" t="str">
        <f>IF(AND('For Requestors'!E393=0,'For Requestors'!G393=0,'For Requestors'!A393=""),"",SUM('For Requestors'!E393:'For Requestors'!G393)/43560)</f>
        <v/>
      </c>
      <c r="N398" s="199" t="str">
        <f>IF(AND('For Requestors'!H393=0,'For Requestors'!I393=0),"",SUM('For Requestors'!H393:'For Requestors'!I393)/43560)</f>
        <v/>
      </c>
      <c r="O398" s="229"/>
      <c r="P398" s="230" t="str">
        <f>IF('For Requestors'!C393="","",((SUM('For Requestors'!E393:G393)/43560)*O398)*0.9)</f>
        <v/>
      </c>
      <c r="Q398" s="230" t="str">
        <f>IF('For Requestors'!C393="","",((SUM('For Requestors'!H393:I393)/43560)*O398)*0.5)</f>
        <v/>
      </c>
      <c r="R398" s="230" t="str">
        <f t="shared" si="26"/>
        <v/>
      </c>
      <c r="S398" s="230" t="str">
        <f t="shared" si="27"/>
        <v/>
      </c>
      <c r="T398" s="229"/>
      <c r="U398" s="229"/>
      <c r="V398" s="230" t="str">
        <f t="shared" si="28"/>
        <v/>
      </c>
      <c r="W398" s="178"/>
      <c r="X398" s="204"/>
      <c r="Y398" s="204"/>
      <c r="Z398" s="204"/>
      <c r="AA398" s="149"/>
      <c r="AB398" s="149"/>
    </row>
    <row r="399" spans="1:28" x14ac:dyDescent="0.25">
      <c r="A399" s="153" t="str">
        <f>IF('For Requestors'!A394 = "","",'For Requestors'!A394)</f>
        <v/>
      </c>
      <c r="B399" s="45" t="str">
        <f>IF('For Requestors'!B394="","",'For Requestors'!B394)</f>
        <v/>
      </c>
      <c r="C399" s="236" t="str">
        <f>IF('For Requestors'!C394="","",'For Requestors'!C394)</f>
        <v/>
      </c>
      <c r="D399" s="179"/>
      <c r="E399" s="148"/>
      <c r="F399" s="225" t="str">
        <f>IF('For Requestors'!L394="","",'For Requestors'!L394)</f>
        <v/>
      </c>
      <c r="G399" s="226" t="str">
        <f>IF('For Requestors'!M394="","",'For Requestors'!M394)</f>
        <v/>
      </c>
      <c r="H399" s="227" t="str">
        <f>IF('For Requestors'!N394="","",'For Requestors'!N394)</f>
        <v/>
      </c>
      <c r="I399" s="211" t="str">
        <f>IF('For Requestors'!K394=0,"",'For Requestors'!K394)</f>
        <v/>
      </c>
      <c r="J399" s="46" t="str">
        <f>IFERROR('For Requestors'!K394/43560,"")</f>
        <v/>
      </c>
      <c r="K399" s="228" t="str">
        <f t="shared" si="25"/>
        <v/>
      </c>
      <c r="L399" s="199" t="str">
        <f>IF('For Requestors'!D394/43560=0,"",'For Requestors'!D394/43560)</f>
        <v/>
      </c>
      <c r="M399" s="199" t="str">
        <f>IF(AND('For Requestors'!E394=0,'For Requestors'!G394=0,'For Requestors'!A394=""),"",SUM('For Requestors'!E394:'For Requestors'!G394)/43560)</f>
        <v/>
      </c>
      <c r="N399" s="199" t="str">
        <f>IF(AND('For Requestors'!H394=0,'For Requestors'!I394=0),"",SUM('For Requestors'!H394:'For Requestors'!I394)/43560)</f>
        <v/>
      </c>
      <c r="O399" s="229"/>
      <c r="P399" s="230" t="str">
        <f>IF('For Requestors'!C394="","",((SUM('For Requestors'!E394:G394)/43560)*O399)*0.9)</f>
        <v/>
      </c>
      <c r="Q399" s="230" t="str">
        <f>IF('For Requestors'!C394="","",((SUM('For Requestors'!H394:I394)/43560)*O399)*0.5)</f>
        <v/>
      </c>
      <c r="R399" s="230" t="str">
        <f t="shared" si="26"/>
        <v/>
      </c>
      <c r="S399" s="230" t="str">
        <f t="shared" si="27"/>
        <v/>
      </c>
      <c r="T399" s="229"/>
      <c r="U399" s="229"/>
      <c r="V399" s="230" t="str">
        <f t="shared" si="28"/>
        <v/>
      </c>
      <c r="W399" s="178"/>
      <c r="X399" s="204"/>
      <c r="Y399" s="204"/>
      <c r="Z399" s="204"/>
      <c r="AA399" s="149"/>
      <c r="AB399" s="149"/>
    </row>
    <row r="400" spans="1:28" x14ac:dyDescent="0.25">
      <c r="A400" s="153" t="str">
        <f>IF('For Requestors'!A395 = "","",'For Requestors'!A395)</f>
        <v/>
      </c>
      <c r="B400" s="45" t="str">
        <f>IF('For Requestors'!B395="","",'For Requestors'!B395)</f>
        <v/>
      </c>
      <c r="C400" s="236" t="str">
        <f>IF('For Requestors'!C395="","",'For Requestors'!C395)</f>
        <v/>
      </c>
      <c r="D400" s="179"/>
      <c r="E400" s="148"/>
      <c r="F400" s="225" t="str">
        <f>IF('For Requestors'!L395="","",'For Requestors'!L395)</f>
        <v/>
      </c>
      <c r="G400" s="226" t="str">
        <f>IF('For Requestors'!M395="","",'For Requestors'!M395)</f>
        <v/>
      </c>
      <c r="H400" s="227" t="str">
        <f>IF('For Requestors'!N395="","",'For Requestors'!N395)</f>
        <v/>
      </c>
      <c r="I400" s="211" t="str">
        <f>IF('For Requestors'!K395=0,"",'For Requestors'!K395)</f>
        <v/>
      </c>
      <c r="J400" s="46" t="str">
        <f>IFERROR('For Requestors'!K395/43560,"")</f>
        <v/>
      </c>
      <c r="K400" s="228" t="str">
        <f t="shared" si="25"/>
        <v/>
      </c>
      <c r="L400" s="199" t="str">
        <f>IF('For Requestors'!D395/43560=0,"",'For Requestors'!D395/43560)</f>
        <v/>
      </c>
      <c r="M400" s="199" t="str">
        <f>IF(AND('For Requestors'!E395=0,'For Requestors'!G395=0,'For Requestors'!A395=""),"",SUM('For Requestors'!E395:'For Requestors'!G395)/43560)</f>
        <v/>
      </c>
      <c r="N400" s="199" t="str">
        <f>IF(AND('For Requestors'!H395=0,'For Requestors'!I395=0),"",SUM('For Requestors'!H395:'For Requestors'!I395)/43560)</f>
        <v/>
      </c>
      <c r="O400" s="229"/>
      <c r="P400" s="230" t="str">
        <f>IF('For Requestors'!C395="","",((SUM('For Requestors'!E395:G395)/43560)*O400)*0.9)</f>
        <v/>
      </c>
      <c r="Q400" s="230" t="str">
        <f>IF('For Requestors'!C395="","",((SUM('For Requestors'!H395:I395)/43560)*O400)*0.5)</f>
        <v/>
      </c>
      <c r="R400" s="230" t="str">
        <f t="shared" si="26"/>
        <v/>
      </c>
      <c r="S400" s="230" t="str">
        <f t="shared" si="27"/>
        <v/>
      </c>
      <c r="T400" s="229"/>
      <c r="U400" s="229"/>
      <c r="V400" s="230" t="str">
        <f t="shared" si="28"/>
        <v/>
      </c>
      <c r="W400" s="178"/>
      <c r="X400" s="204"/>
      <c r="Y400" s="204"/>
      <c r="Z400" s="204"/>
      <c r="AA400" s="149"/>
      <c r="AB400" s="149"/>
    </row>
    <row r="401" spans="1:28" x14ac:dyDescent="0.25">
      <c r="A401" s="153" t="str">
        <f>IF('For Requestors'!A396 = "","",'For Requestors'!A396)</f>
        <v/>
      </c>
      <c r="B401" s="45" t="str">
        <f>IF('For Requestors'!B396="","",'For Requestors'!B396)</f>
        <v/>
      </c>
      <c r="C401" s="236" t="str">
        <f>IF('For Requestors'!C396="","",'For Requestors'!C396)</f>
        <v/>
      </c>
      <c r="D401" s="179"/>
      <c r="E401" s="148"/>
      <c r="F401" s="225" t="str">
        <f>IF('For Requestors'!L396="","",'For Requestors'!L396)</f>
        <v/>
      </c>
      <c r="G401" s="226" t="str">
        <f>IF('For Requestors'!M396="","",'For Requestors'!M396)</f>
        <v/>
      </c>
      <c r="H401" s="227" t="str">
        <f>IF('For Requestors'!N396="","",'For Requestors'!N396)</f>
        <v/>
      </c>
      <c r="I401" s="211" t="str">
        <f>IF('For Requestors'!K396=0,"",'For Requestors'!K396)</f>
        <v/>
      </c>
      <c r="J401" s="46" t="str">
        <f>IFERROR('For Requestors'!K396/43560,"")</f>
        <v/>
      </c>
      <c r="K401" s="228" t="str">
        <f t="shared" si="25"/>
        <v/>
      </c>
      <c r="L401" s="199" t="str">
        <f>IF('For Requestors'!D396/43560=0,"",'For Requestors'!D396/43560)</f>
        <v/>
      </c>
      <c r="M401" s="199" t="str">
        <f>IF(AND('For Requestors'!E396=0,'For Requestors'!G396=0,'For Requestors'!A396=""),"",SUM('For Requestors'!E396:'For Requestors'!G396)/43560)</f>
        <v/>
      </c>
      <c r="N401" s="199" t="str">
        <f>IF(AND('For Requestors'!H396=0,'For Requestors'!I396=0),"",SUM('For Requestors'!H396:'For Requestors'!I396)/43560)</f>
        <v/>
      </c>
      <c r="O401" s="229"/>
      <c r="P401" s="230" t="str">
        <f>IF('For Requestors'!C396="","",((SUM('For Requestors'!E396:G396)/43560)*O401)*0.9)</f>
        <v/>
      </c>
      <c r="Q401" s="230" t="str">
        <f>IF('For Requestors'!C396="","",((SUM('For Requestors'!H396:I396)/43560)*O401)*0.5)</f>
        <v/>
      </c>
      <c r="R401" s="230" t="str">
        <f t="shared" si="26"/>
        <v/>
      </c>
      <c r="S401" s="230" t="str">
        <f t="shared" si="27"/>
        <v/>
      </c>
      <c r="T401" s="229"/>
      <c r="U401" s="229"/>
      <c r="V401" s="230" t="str">
        <f t="shared" si="28"/>
        <v/>
      </c>
      <c r="W401" s="178"/>
      <c r="X401" s="204"/>
      <c r="Y401" s="204"/>
      <c r="Z401" s="204"/>
      <c r="AA401" s="149"/>
      <c r="AB401" s="149"/>
    </row>
    <row r="402" spans="1:28" x14ac:dyDescent="0.25">
      <c r="A402" s="153" t="str">
        <f>IF('For Requestors'!A397 = "","",'For Requestors'!A397)</f>
        <v/>
      </c>
      <c r="B402" s="45" t="str">
        <f>IF('For Requestors'!B397="","",'For Requestors'!B397)</f>
        <v/>
      </c>
      <c r="C402" s="236" t="str">
        <f>IF('For Requestors'!C397="","",'For Requestors'!C397)</f>
        <v/>
      </c>
      <c r="D402" s="179"/>
      <c r="E402" s="148"/>
      <c r="F402" s="225" t="str">
        <f>IF('For Requestors'!L397="","",'For Requestors'!L397)</f>
        <v/>
      </c>
      <c r="G402" s="226" t="str">
        <f>IF('For Requestors'!M397="","",'For Requestors'!M397)</f>
        <v/>
      </c>
      <c r="H402" s="227" t="str">
        <f>IF('For Requestors'!N397="","",'For Requestors'!N397)</f>
        <v/>
      </c>
      <c r="I402" s="211" t="str">
        <f>IF('For Requestors'!K397=0,"",'For Requestors'!K397)</f>
        <v/>
      </c>
      <c r="J402" s="46" t="str">
        <f>IFERROR('For Requestors'!K397/43560,"")</f>
        <v/>
      </c>
      <c r="K402" s="228" t="str">
        <f t="shared" si="25"/>
        <v/>
      </c>
      <c r="L402" s="199" t="str">
        <f>IF('For Requestors'!D397/43560=0,"",'For Requestors'!D397/43560)</f>
        <v/>
      </c>
      <c r="M402" s="199" t="str">
        <f>IF(AND('For Requestors'!E397=0,'For Requestors'!G397=0,'For Requestors'!A397=""),"",SUM('For Requestors'!E397:'For Requestors'!G397)/43560)</f>
        <v/>
      </c>
      <c r="N402" s="199" t="str">
        <f>IF(AND('For Requestors'!H397=0,'For Requestors'!I397=0),"",SUM('For Requestors'!H397:'For Requestors'!I397)/43560)</f>
        <v/>
      </c>
      <c r="O402" s="229"/>
      <c r="P402" s="230" t="str">
        <f>IF('For Requestors'!C397="","",((SUM('For Requestors'!E397:G397)/43560)*O402)*0.9)</f>
        <v/>
      </c>
      <c r="Q402" s="230" t="str">
        <f>IF('For Requestors'!C397="","",((SUM('For Requestors'!H397:I397)/43560)*O402)*0.5)</f>
        <v/>
      </c>
      <c r="R402" s="230" t="str">
        <f t="shared" si="26"/>
        <v/>
      </c>
      <c r="S402" s="230" t="str">
        <f t="shared" si="27"/>
        <v/>
      </c>
      <c r="T402" s="229"/>
      <c r="U402" s="229"/>
      <c r="V402" s="230" t="str">
        <f t="shared" si="28"/>
        <v/>
      </c>
      <c r="W402" s="178"/>
      <c r="X402" s="204"/>
      <c r="Y402" s="204"/>
      <c r="Z402" s="204"/>
      <c r="AA402" s="149"/>
      <c r="AB402" s="149"/>
    </row>
    <row r="403" spans="1:28" x14ac:dyDescent="0.25">
      <c r="A403" s="153" t="str">
        <f>IF('For Requestors'!A398 = "","",'For Requestors'!A398)</f>
        <v/>
      </c>
      <c r="B403" s="45" t="str">
        <f>IF('For Requestors'!B398="","",'For Requestors'!B398)</f>
        <v/>
      </c>
      <c r="C403" s="236" t="str">
        <f>IF('For Requestors'!C398="","",'For Requestors'!C398)</f>
        <v/>
      </c>
      <c r="D403" s="179"/>
      <c r="E403" s="148"/>
      <c r="F403" s="225" t="str">
        <f>IF('For Requestors'!L398="","",'For Requestors'!L398)</f>
        <v/>
      </c>
      <c r="G403" s="226" t="str">
        <f>IF('For Requestors'!M398="","",'For Requestors'!M398)</f>
        <v/>
      </c>
      <c r="H403" s="227" t="str">
        <f>IF('For Requestors'!N398="","",'For Requestors'!N398)</f>
        <v/>
      </c>
      <c r="I403" s="211" t="str">
        <f>IF('For Requestors'!K398=0,"",'For Requestors'!K398)</f>
        <v/>
      </c>
      <c r="J403" s="46" t="str">
        <f>IFERROR('For Requestors'!K398/43560,"")</f>
        <v/>
      </c>
      <c r="K403" s="228" t="str">
        <f t="shared" si="25"/>
        <v/>
      </c>
      <c r="L403" s="199" t="str">
        <f>IF('For Requestors'!D398/43560=0,"",'For Requestors'!D398/43560)</f>
        <v/>
      </c>
      <c r="M403" s="199" t="str">
        <f>IF(AND('For Requestors'!E398=0,'For Requestors'!G398=0,'For Requestors'!A398=""),"",SUM('For Requestors'!E398:'For Requestors'!G398)/43560)</f>
        <v/>
      </c>
      <c r="N403" s="199" t="str">
        <f>IF(AND('For Requestors'!H398=0,'For Requestors'!I398=0),"",SUM('For Requestors'!H398:'For Requestors'!I398)/43560)</f>
        <v/>
      </c>
      <c r="O403" s="229"/>
      <c r="P403" s="230" t="str">
        <f>IF('For Requestors'!C398="","",((SUM('For Requestors'!E398:G398)/43560)*O403)*0.9)</f>
        <v/>
      </c>
      <c r="Q403" s="230" t="str">
        <f>IF('For Requestors'!C398="","",((SUM('For Requestors'!H398:I398)/43560)*O403)*0.5)</f>
        <v/>
      </c>
      <c r="R403" s="230" t="str">
        <f t="shared" si="26"/>
        <v/>
      </c>
      <c r="S403" s="230" t="str">
        <f t="shared" si="27"/>
        <v/>
      </c>
      <c r="T403" s="229"/>
      <c r="U403" s="229"/>
      <c r="V403" s="230" t="str">
        <f t="shared" si="28"/>
        <v/>
      </c>
      <c r="W403" s="178"/>
      <c r="X403" s="204"/>
      <c r="Y403" s="204"/>
      <c r="Z403" s="204"/>
      <c r="AA403" s="149"/>
      <c r="AB403" s="149"/>
    </row>
    <row r="404" spans="1:28" x14ac:dyDescent="0.25">
      <c r="A404" s="153" t="str">
        <f>IF('For Requestors'!A399 = "","",'For Requestors'!A399)</f>
        <v/>
      </c>
      <c r="B404" s="45" t="str">
        <f>IF('For Requestors'!B399="","",'For Requestors'!B399)</f>
        <v/>
      </c>
      <c r="C404" s="236" t="str">
        <f>IF('For Requestors'!C399="","",'For Requestors'!C399)</f>
        <v/>
      </c>
      <c r="D404" s="179"/>
      <c r="E404" s="148"/>
      <c r="F404" s="225" t="str">
        <f>IF('For Requestors'!L399="","",'For Requestors'!L399)</f>
        <v/>
      </c>
      <c r="G404" s="226" t="str">
        <f>IF('For Requestors'!M399="","",'For Requestors'!M399)</f>
        <v/>
      </c>
      <c r="H404" s="227" t="str">
        <f>IF('For Requestors'!N399="","",'For Requestors'!N399)</f>
        <v/>
      </c>
      <c r="I404" s="211" t="str">
        <f>IF('For Requestors'!K399=0,"",'For Requestors'!K399)</f>
        <v/>
      </c>
      <c r="J404" s="46" t="str">
        <f>IFERROR('For Requestors'!K399/43560,"")</f>
        <v/>
      </c>
      <c r="K404" s="228" t="str">
        <f t="shared" si="25"/>
        <v/>
      </c>
      <c r="L404" s="199" t="str">
        <f>IF('For Requestors'!D399/43560=0,"",'For Requestors'!D399/43560)</f>
        <v/>
      </c>
      <c r="M404" s="199" t="str">
        <f>IF(AND('For Requestors'!E399=0,'For Requestors'!G399=0,'For Requestors'!A399=""),"",SUM('For Requestors'!E399:'For Requestors'!G399)/43560)</f>
        <v/>
      </c>
      <c r="N404" s="199" t="str">
        <f>IF(AND('For Requestors'!H399=0,'For Requestors'!I399=0),"",SUM('For Requestors'!H399:'For Requestors'!I399)/43560)</f>
        <v/>
      </c>
      <c r="O404" s="229"/>
      <c r="P404" s="230" t="str">
        <f>IF('For Requestors'!C399="","",((SUM('For Requestors'!E399:G399)/43560)*O404)*0.9)</f>
        <v/>
      </c>
      <c r="Q404" s="230" t="str">
        <f>IF('For Requestors'!C399="","",((SUM('For Requestors'!H399:I399)/43560)*O404)*0.5)</f>
        <v/>
      </c>
      <c r="R404" s="230" t="str">
        <f t="shared" si="26"/>
        <v/>
      </c>
      <c r="S404" s="230" t="str">
        <f t="shared" si="27"/>
        <v/>
      </c>
      <c r="T404" s="229"/>
      <c r="U404" s="229"/>
      <c r="V404" s="230" t="str">
        <f t="shared" si="28"/>
        <v/>
      </c>
      <c r="W404" s="178"/>
      <c r="X404" s="204"/>
      <c r="Y404" s="204"/>
      <c r="Z404" s="204"/>
      <c r="AA404" s="149"/>
      <c r="AB404" s="149"/>
    </row>
    <row r="405" spans="1:28" x14ac:dyDescent="0.25">
      <c r="A405" s="153" t="str">
        <f>IF('For Requestors'!A400 = "","",'For Requestors'!A400)</f>
        <v/>
      </c>
      <c r="B405" s="45" t="str">
        <f>IF('For Requestors'!B400="","",'For Requestors'!B400)</f>
        <v/>
      </c>
      <c r="C405" s="236" t="str">
        <f>IF('For Requestors'!C400="","",'For Requestors'!C400)</f>
        <v/>
      </c>
      <c r="D405" s="179"/>
      <c r="E405" s="148"/>
      <c r="F405" s="225" t="str">
        <f>IF('For Requestors'!L400="","",'For Requestors'!L400)</f>
        <v/>
      </c>
      <c r="G405" s="226" t="str">
        <f>IF('For Requestors'!M400="","",'For Requestors'!M400)</f>
        <v/>
      </c>
      <c r="H405" s="227" t="str">
        <f>IF('For Requestors'!N400="","",'For Requestors'!N400)</f>
        <v/>
      </c>
      <c r="I405" s="211" t="str">
        <f>IF('For Requestors'!K400=0,"",'For Requestors'!K400)</f>
        <v/>
      </c>
      <c r="J405" s="46" t="str">
        <f>IFERROR('For Requestors'!K400/43560,"")</f>
        <v/>
      </c>
      <c r="K405" s="228" t="str">
        <f t="shared" si="25"/>
        <v/>
      </c>
      <c r="L405" s="199" t="str">
        <f>IF('For Requestors'!D400/43560=0,"",'For Requestors'!D400/43560)</f>
        <v/>
      </c>
      <c r="M405" s="199" t="str">
        <f>IF(AND('For Requestors'!E400=0,'For Requestors'!G400=0,'For Requestors'!A400=""),"",SUM('For Requestors'!E400:'For Requestors'!G400)/43560)</f>
        <v/>
      </c>
      <c r="N405" s="199" t="str">
        <f>IF(AND('For Requestors'!H400=0,'For Requestors'!I400=0),"",SUM('For Requestors'!H400:'For Requestors'!I400)/43560)</f>
        <v/>
      </c>
      <c r="O405" s="229"/>
      <c r="P405" s="230" t="str">
        <f>IF('For Requestors'!C400="","",((SUM('For Requestors'!E400:G400)/43560)*O405)*0.9)</f>
        <v/>
      </c>
      <c r="Q405" s="230" t="str">
        <f>IF('For Requestors'!C400="","",((SUM('For Requestors'!H400:I400)/43560)*O405)*0.5)</f>
        <v/>
      </c>
      <c r="R405" s="230" t="str">
        <f t="shared" si="26"/>
        <v/>
      </c>
      <c r="S405" s="230" t="str">
        <f t="shared" si="27"/>
        <v/>
      </c>
      <c r="T405" s="229"/>
      <c r="U405" s="229"/>
      <c r="V405" s="230" t="str">
        <f t="shared" si="28"/>
        <v/>
      </c>
      <c r="W405" s="178"/>
      <c r="X405" s="204"/>
      <c r="Y405" s="204"/>
      <c r="Z405" s="204"/>
      <c r="AA405" s="149"/>
      <c r="AB405" s="149"/>
    </row>
    <row r="406" spans="1:28" x14ac:dyDescent="0.25">
      <c r="A406" s="153" t="str">
        <f>IF('For Requestors'!A401 = "","",'For Requestors'!A401)</f>
        <v/>
      </c>
      <c r="B406" s="45" t="str">
        <f>IF('For Requestors'!B401="","",'For Requestors'!B401)</f>
        <v/>
      </c>
      <c r="C406" s="236" t="str">
        <f>IF('For Requestors'!C401="","",'For Requestors'!C401)</f>
        <v/>
      </c>
      <c r="D406" s="179"/>
      <c r="E406" s="148"/>
      <c r="F406" s="225" t="str">
        <f>IF('For Requestors'!L401="","",'For Requestors'!L401)</f>
        <v/>
      </c>
      <c r="G406" s="226" t="str">
        <f>IF('For Requestors'!M401="","",'For Requestors'!M401)</f>
        <v/>
      </c>
      <c r="H406" s="227" t="str">
        <f>IF('For Requestors'!N401="","",'For Requestors'!N401)</f>
        <v/>
      </c>
      <c r="I406" s="211" t="str">
        <f>IF('For Requestors'!K401=0,"",'For Requestors'!K401)</f>
        <v/>
      </c>
      <c r="J406" s="46" t="str">
        <f>IFERROR('For Requestors'!K401/43560,"")</f>
        <v/>
      </c>
      <c r="K406" s="228" t="str">
        <f t="shared" si="25"/>
        <v/>
      </c>
      <c r="L406" s="199" t="str">
        <f>IF('For Requestors'!D401/43560=0,"",'For Requestors'!D401/43560)</f>
        <v/>
      </c>
      <c r="M406" s="199" t="str">
        <f>IF(AND('For Requestors'!E401=0,'For Requestors'!G401=0,'For Requestors'!A401=""),"",SUM('For Requestors'!E401:'For Requestors'!G401)/43560)</f>
        <v/>
      </c>
      <c r="N406" s="199" t="str">
        <f>IF(AND('For Requestors'!H401=0,'For Requestors'!I401=0),"",SUM('For Requestors'!H401:'For Requestors'!I401)/43560)</f>
        <v/>
      </c>
      <c r="O406" s="229"/>
      <c r="P406" s="230" t="str">
        <f>IF('For Requestors'!C401="","",((SUM('For Requestors'!E401:G401)/43560)*O406)*0.9)</f>
        <v/>
      </c>
      <c r="Q406" s="230" t="str">
        <f>IF('For Requestors'!C401="","",((SUM('For Requestors'!H401:I401)/43560)*O406)*0.5)</f>
        <v/>
      </c>
      <c r="R406" s="230" t="str">
        <f t="shared" si="26"/>
        <v/>
      </c>
      <c r="S406" s="230" t="str">
        <f t="shared" si="27"/>
        <v/>
      </c>
      <c r="T406" s="229"/>
      <c r="U406" s="229"/>
      <c r="V406" s="230" t="str">
        <f t="shared" si="28"/>
        <v/>
      </c>
      <c r="W406" s="178"/>
      <c r="X406" s="204"/>
      <c r="Y406" s="204"/>
      <c r="Z406" s="204"/>
      <c r="AA406" s="149"/>
      <c r="AB406" s="149"/>
    </row>
    <row r="407" spans="1:28" x14ac:dyDescent="0.25">
      <c r="A407" s="153" t="str">
        <f>IF('For Requestors'!A402 = "","",'For Requestors'!A402)</f>
        <v/>
      </c>
      <c r="B407" s="45" t="str">
        <f>IF('For Requestors'!B402="","",'For Requestors'!B402)</f>
        <v/>
      </c>
      <c r="C407" s="236" t="str">
        <f>IF('For Requestors'!C402="","",'For Requestors'!C402)</f>
        <v/>
      </c>
      <c r="D407" s="179"/>
      <c r="E407" s="148"/>
      <c r="F407" s="225" t="str">
        <f>IF('For Requestors'!L402="","",'For Requestors'!L402)</f>
        <v/>
      </c>
      <c r="G407" s="226" t="str">
        <f>IF('For Requestors'!M402="","",'For Requestors'!M402)</f>
        <v/>
      </c>
      <c r="H407" s="227" t="str">
        <f>IF('For Requestors'!N402="","",'For Requestors'!N402)</f>
        <v/>
      </c>
      <c r="I407" s="211" t="str">
        <f>IF('For Requestors'!K402=0,"",'For Requestors'!K402)</f>
        <v/>
      </c>
      <c r="J407" s="46" t="str">
        <f>IFERROR('For Requestors'!K402/43560,"")</f>
        <v/>
      </c>
      <c r="K407" s="228" t="str">
        <f t="shared" si="25"/>
        <v/>
      </c>
      <c r="L407" s="199" t="str">
        <f>IF('For Requestors'!D402/43560=0,"",'For Requestors'!D402/43560)</f>
        <v/>
      </c>
      <c r="M407" s="199" t="str">
        <f>IF(AND('For Requestors'!E402=0,'For Requestors'!G402=0,'For Requestors'!A402=""),"",SUM('For Requestors'!E402:'For Requestors'!G402)/43560)</f>
        <v/>
      </c>
      <c r="N407" s="199" t="str">
        <f>IF(AND('For Requestors'!H402=0,'For Requestors'!I402=0),"",SUM('For Requestors'!H402:'For Requestors'!I402)/43560)</f>
        <v/>
      </c>
      <c r="O407" s="229"/>
      <c r="P407" s="230" t="str">
        <f>IF('For Requestors'!C402="","",((SUM('For Requestors'!E402:G402)/43560)*O407)*0.9)</f>
        <v/>
      </c>
      <c r="Q407" s="230" t="str">
        <f>IF('For Requestors'!C402="","",((SUM('For Requestors'!H402:I402)/43560)*O407)*0.5)</f>
        <v/>
      </c>
      <c r="R407" s="230" t="str">
        <f t="shared" si="26"/>
        <v/>
      </c>
      <c r="S407" s="230" t="str">
        <f t="shared" si="27"/>
        <v/>
      </c>
      <c r="T407" s="229"/>
      <c r="U407" s="229"/>
      <c r="V407" s="230" t="str">
        <f t="shared" si="28"/>
        <v/>
      </c>
      <c r="W407" s="178"/>
      <c r="X407" s="204"/>
      <c r="Y407" s="204"/>
      <c r="Z407" s="204"/>
      <c r="AA407" s="149"/>
      <c r="AB407" s="149"/>
    </row>
    <row r="408" spans="1:28" x14ac:dyDescent="0.25">
      <c r="A408" s="153" t="str">
        <f>IF('For Requestors'!A403 = "","",'For Requestors'!A403)</f>
        <v/>
      </c>
      <c r="B408" s="45" t="str">
        <f>IF('For Requestors'!B403="","",'For Requestors'!B403)</f>
        <v/>
      </c>
      <c r="C408" s="236" t="str">
        <f>IF('For Requestors'!C403="","",'For Requestors'!C403)</f>
        <v/>
      </c>
      <c r="D408" s="179"/>
      <c r="E408" s="148"/>
      <c r="F408" s="225" t="str">
        <f>IF('For Requestors'!L403="","",'For Requestors'!L403)</f>
        <v/>
      </c>
      <c r="G408" s="226" t="str">
        <f>IF('For Requestors'!M403="","",'For Requestors'!M403)</f>
        <v/>
      </c>
      <c r="H408" s="227" t="str">
        <f>IF('For Requestors'!N403="","",'For Requestors'!N403)</f>
        <v/>
      </c>
      <c r="I408" s="211" t="str">
        <f>IF('For Requestors'!K403=0,"",'For Requestors'!K403)</f>
        <v/>
      </c>
      <c r="J408" s="46" t="str">
        <f>IFERROR('For Requestors'!K403/43560,"")</f>
        <v/>
      </c>
      <c r="K408" s="228" t="str">
        <f t="shared" si="25"/>
        <v/>
      </c>
      <c r="L408" s="199" t="str">
        <f>IF('For Requestors'!D403/43560=0,"",'For Requestors'!D403/43560)</f>
        <v/>
      </c>
      <c r="M408" s="199" t="str">
        <f>IF(AND('For Requestors'!E403=0,'For Requestors'!G403=0,'For Requestors'!A403=""),"",SUM('For Requestors'!E403:'For Requestors'!G403)/43560)</f>
        <v/>
      </c>
      <c r="N408" s="199" t="str">
        <f>IF(AND('For Requestors'!H403=0,'For Requestors'!I403=0),"",SUM('For Requestors'!H403:'For Requestors'!I403)/43560)</f>
        <v/>
      </c>
      <c r="O408" s="229"/>
      <c r="P408" s="230" t="str">
        <f>IF('For Requestors'!C403="","",((SUM('For Requestors'!E403:G403)/43560)*O408)*0.9)</f>
        <v/>
      </c>
      <c r="Q408" s="230" t="str">
        <f>IF('For Requestors'!C403="","",((SUM('For Requestors'!H403:I403)/43560)*O408)*0.5)</f>
        <v/>
      </c>
      <c r="R408" s="230" t="str">
        <f t="shared" si="26"/>
        <v/>
      </c>
      <c r="S408" s="230" t="str">
        <f t="shared" si="27"/>
        <v/>
      </c>
      <c r="T408" s="229"/>
      <c r="U408" s="229"/>
      <c r="V408" s="230" t="str">
        <f t="shared" si="28"/>
        <v/>
      </c>
      <c r="W408" s="178"/>
      <c r="X408" s="204"/>
      <c r="Y408" s="204"/>
      <c r="Z408" s="204"/>
      <c r="AA408" s="149"/>
      <c r="AB408" s="149"/>
    </row>
    <row r="409" spans="1:28" x14ac:dyDescent="0.25">
      <c r="A409" s="153" t="str">
        <f>IF('For Requestors'!A404 = "","",'For Requestors'!A404)</f>
        <v/>
      </c>
      <c r="B409" s="45" t="str">
        <f>IF('For Requestors'!B404="","",'For Requestors'!B404)</f>
        <v/>
      </c>
      <c r="C409" s="236" t="str">
        <f>IF('For Requestors'!C404="","",'For Requestors'!C404)</f>
        <v/>
      </c>
      <c r="D409" s="179"/>
      <c r="E409" s="148"/>
      <c r="F409" s="225" t="str">
        <f>IF('For Requestors'!L404="","",'For Requestors'!L404)</f>
        <v/>
      </c>
      <c r="G409" s="226" t="str">
        <f>IF('For Requestors'!M404="","",'For Requestors'!M404)</f>
        <v/>
      </c>
      <c r="H409" s="227" t="str">
        <f>IF('For Requestors'!N404="","",'For Requestors'!N404)</f>
        <v/>
      </c>
      <c r="I409" s="211" t="str">
        <f>IF('For Requestors'!K404=0,"",'For Requestors'!K404)</f>
        <v/>
      </c>
      <c r="J409" s="46" t="str">
        <f>IFERROR('For Requestors'!K404/43560,"")</f>
        <v/>
      </c>
      <c r="K409" s="228" t="str">
        <f t="shared" si="25"/>
        <v/>
      </c>
      <c r="L409" s="199" t="str">
        <f>IF('For Requestors'!D404/43560=0,"",'For Requestors'!D404/43560)</f>
        <v/>
      </c>
      <c r="M409" s="199" t="str">
        <f>IF(AND('For Requestors'!E404=0,'For Requestors'!G404=0,'For Requestors'!A404=""),"",SUM('For Requestors'!E404:'For Requestors'!G404)/43560)</f>
        <v/>
      </c>
      <c r="N409" s="199" t="str">
        <f>IF(AND('For Requestors'!H404=0,'For Requestors'!I404=0),"",SUM('For Requestors'!H404:'For Requestors'!I404)/43560)</f>
        <v/>
      </c>
      <c r="O409" s="229"/>
      <c r="P409" s="230" t="str">
        <f>IF('For Requestors'!C404="","",((SUM('For Requestors'!E404:G404)/43560)*O409)*0.9)</f>
        <v/>
      </c>
      <c r="Q409" s="230" t="str">
        <f>IF('For Requestors'!C404="","",((SUM('For Requestors'!H404:I404)/43560)*O409)*0.5)</f>
        <v/>
      </c>
      <c r="R409" s="230" t="str">
        <f t="shared" si="26"/>
        <v/>
      </c>
      <c r="S409" s="230" t="str">
        <f t="shared" si="27"/>
        <v/>
      </c>
      <c r="T409" s="229"/>
      <c r="U409" s="229"/>
      <c r="V409" s="230" t="str">
        <f t="shared" si="28"/>
        <v/>
      </c>
      <c r="W409" s="178"/>
      <c r="X409" s="204"/>
      <c r="Y409" s="204"/>
      <c r="Z409" s="204"/>
      <c r="AA409" s="149"/>
      <c r="AB409" s="149"/>
    </row>
    <row r="410" spans="1:28" x14ac:dyDescent="0.25">
      <c r="A410" s="153" t="str">
        <f>IF('For Requestors'!A405 = "","",'For Requestors'!A405)</f>
        <v/>
      </c>
      <c r="B410" s="45" t="str">
        <f>IF('For Requestors'!B405="","",'For Requestors'!B405)</f>
        <v/>
      </c>
      <c r="C410" s="236" t="str">
        <f>IF('For Requestors'!C405="","",'For Requestors'!C405)</f>
        <v/>
      </c>
      <c r="D410" s="179"/>
      <c r="E410" s="148"/>
      <c r="F410" s="225" t="str">
        <f>IF('For Requestors'!L405="","",'For Requestors'!L405)</f>
        <v/>
      </c>
      <c r="G410" s="226" t="str">
        <f>IF('For Requestors'!M405="","",'For Requestors'!M405)</f>
        <v/>
      </c>
      <c r="H410" s="227" t="str">
        <f>IF('For Requestors'!N405="","",'For Requestors'!N405)</f>
        <v/>
      </c>
      <c r="I410" s="211" t="str">
        <f>IF('For Requestors'!K405=0,"",'For Requestors'!K405)</f>
        <v/>
      </c>
      <c r="J410" s="46" t="str">
        <f>IFERROR('For Requestors'!K405/43560,"")</f>
        <v/>
      </c>
      <c r="K410" s="228" t="str">
        <f t="shared" si="25"/>
        <v/>
      </c>
      <c r="L410" s="199" t="str">
        <f>IF('For Requestors'!D405/43560=0,"",'For Requestors'!D405/43560)</f>
        <v/>
      </c>
      <c r="M410" s="199" t="str">
        <f>IF(AND('For Requestors'!E405=0,'For Requestors'!G405=0,'For Requestors'!A405=""),"",SUM('For Requestors'!E405:'For Requestors'!G405)/43560)</f>
        <v/>
      </c>
      <c r="N410" s="199" t="str">
        <f>IF(AND('For Requestors'!H405=0,'For Requestors'!I405=0),"",SUM('For Requestors'!H405:'For Requestors'!I405)/43560)</f>
        <v/>
      </c>
      <c r="O410" s="229"/>
      <c r="P410" s="230" t="str">
        <f>IF('For Requestors'!C405="","",((SUM('For Requestors'!E405:G405)/43560)*O410)*0.9)</f>
        <v/>
      </c>
      <c r="Q410" s="230" t="str">
        <f>IF('For Requestors'!C405="","",((SUM('For Requestors'!H405:I405)/43560)*O410)*0.5)</f>
        <v/>
      </c>
      <c r="R410" s="230" t="str">
        <f t="shared" si="26"/>
        <v/>
      </c>
      <c r="S410" s="230" t="str">
        <f t="shared" si="27"/>
        <v/>
      </c>
      <c r="T410" s="229"/>
      <c r="U410" s="229"/>
      <c r="V410" s="230" t="str">
        <f t="shared" si="28"/>
        <v/>
      </c>
      <c r="W410" s="178"/>
      <c r="X410" s="204"/>
      <c r="Y410" s="204"/>
      <c r="Z410" s="204"/>
      <c r="AA410" s="149"/>
      <c r="AB410" s="149"/>
    </row>
    <row r="411" spans="1:28" x14ac:dyDescent="0.25">
      <c r="A411" s="153" t="str">
        <f>IF('For Requestors'!A406 = "","",'For Requestors'!A406)</f>
        <v/>
      </c>
      <c r="B411" s="45" t="str">
        <f>IF('For Requestors'!B406="","",'For Requestors'!B406)</f>
        <v/>
      </c>
      <c r="C411" s="236" t="str">
        <f>IF('For Requestors'!C406="","",'For Requestors'!C406)</f>
        <v/>
      </c>
      <c r="D411" s="179"/>
      <c r="E411" s="148"/>
      <c r="F411" s="225" t="str">
        <f>IF('For Requestors'!L406="","",'For Requestors'!L406)</f>
        <v/>
      </c>
      <c r="G411" s="226" t="str">
        <f>IF('For Requestors'!M406="","",'For Requestors'!M406)</f>
        <v/>
      </c>
      <c r="H411" s="227" t="str">
        <f>IF('For Requestors'!N406="","",'For Requestors'!N406)</f>
        <v/>
      </c>
      <c r="I411" s="211" t="str">
        <f>IF('For Requestors'!K406=0,"",'For Requestors'!K406)</f>
        <v/>
      </c>
      <c r="J411" s="46" t="str">
        <f>IFERROR('For Requestors'!K406/43560,"")</f>
        <v/>
      </c>
      <c r="K411" s="228" t="str">
        <f t="shared" si="25"/>
        <v/>
      </c>
      <c r="L411" s="199" t="str">
        <f>IF('For Requestors'!D406/43560=0,"",'For Requestors'!D406/43560)</f>
        <v/>
      </c>
      <c r="M411" s="199" t="str">
        <f>IF(AND('For Requestors'!E406=0,'For Requestors'!G406=0,'For Requestors'!A406=""),"",SUM('For Requestors'!E406:'For Requestors'!G406)/43560)</f>
        <v/>
      </c>
      <c r="N411" s="199" t="str">
        <f>IF(AND('For Requestors'!H406=0,'For Requestors'!I406=0),"",SUM('For Requestors'!H406:'For Requestors'!I406)/43560)</f>
        <v/>
      </c>
      <c r="O411" s="229"/>
      <c r="P411" s="230" t="str">
        <f>IF('For Requestors'!C406="","",((SUM('For Requestors'!E406:G406)/43560)*O411)*0.9)</f>
        <v/>
      </c>
      <c r="Q411" s="230" t="str">
        <f>IF('For Requestors'!C406="","",((SUM('For Requestors'!H406:I406)/43560)*O411)*0.5)</f>
        <v/>
      </c>
      <c r="R411" s="230" t="str">
        <f t="shared" si="26"/>
        <v/>
      </c>
      <c r="S411" s="230" t="str">
        <f t="shared" si="27"/>
        <v/>
      </c>
      <c r="T411" s="229"/>
      <c r="U411" s="229"/>
      <c r="V411" s="230" t="str">
        <f t="shared" si="28"/>
        <v/>
      </c>
      <c r="W411" s="178"/>
      <c r="X411" s="204"/>
      <c r="Y411" s="204"/>
      <c r="Z411" s="204"/>
      <c r="AA411" s="149"/>
      <c r="AB411" s="149"/>
    </row>
    <row r="412" spans="1:28" x14ac:dyDescent="0.25">
      <c r="A412" s="153" t="str">
        <f>IF('For Requestors'!A407 = "","",'For Requestors'!A407)</f>
        <v/>
      </c>
      <c r="B412" s="45" t="str">
        <f>IF('For Requestors'!B407="","",'For Requestors'!B407)</f>
        <v/>
      </c>
      <c r="C412" s="236" t="str">
        <f>IF('For Requestors'!C407="","",'For Requestors'!C407)</f>
        <v/>
      </c>
      <c r="D412" s="179"/>
      <c r="E412" s="148"/>
      <c r="F412" s="225" t="str">
        <f>IF('For Requestors'!L407="","",'For Requestors'!L407)</f>
        <v/>
      </c>
      <c r="G412" s="226" t="str">
        <f>IF('For Requestors'!M407="","",'For Requestors'!M407)</f>
        <v/>
      </c>
      <c r="H412" s="227" t="str">
        <f>IF('For Requestors'!N407="","",'For Requestors'!N407)</f>
        <v/>
      </c>
      <c r="I412" s="211" t="str">
        <f>IF('For Requestors'!K407=0,"",'For Requestors'!K407)</f>
        <v/>
      </c>
      <c r="J412" s="46" t="str">
        <f>IFERROR('For Requestors'!K407/43560,"")</f>
        <v/>
      </c>
      <c r="K412" s="228" t="str">
        <f t="shared" si="25"/>
        <v/>
      </c>
      <c r="L412" s="199" t="str">
        <f>IF('For Requestors'!D407/43560=0,"",'For Requestors'!D407/43560)</f>
        <v/>
      </c>
      <c r="M412" s="199" t="str">
        <f>IF(AND('For Requestors'!E407=0,'For Requestors'!G407=0,'For Requestors'!A407=""),"",SUM('For Requestors'!E407:'For Requestors'!G407)/43560)</f>
        <v/>
      </c>
      <c r="N412" s="199" t="str">
        <f>IF(AND('For Requestors'!H407=0,'For Requestors'!I407=0),"",SUM('For Requestors'!H407:'For Requestors'!I407)/43560)</f>
        <v/>
      </c>
      <c r="O412" s="229"/>
      <c r="P412" s="230" t="str">
        <f>IF('For Requestors'!C407="","",((SUM('For Requestors'!E407:G407)/43560)*O412)*0.9)</f>
        <v/>
      </c>
      <c r="Q412" s="230" t="str">
        <f>IF('For Requestors'!C407="","",((SUM('For Requestors'!H407:I407)/43560)*O412)*0.5)</f>
        <v/>
      </c>
      <c r="R412" s="230" t="str">
        <f t="shared" si="26"/>
        <v/>
      </c>
      <c r="S412" s="230" t="str">
        <f t="shared" si="27"/>
        <v/>
      </c>
      <c r="T412" s="229"/>
      <c r="U412" s="229"/>
      <c r="V412" s="230" t="str">
        <f t="shared" si="28"/>
        <v/>
      </c>
      <c r="W412" s="178"/>
      <c r="X412" s="204"/>
      <c r="Y412" s="204"/>
      <c r="Z412" s="204"/>
      <c r="AA412" s="149"/>
      <c r="AB412" s="149"/>
    </row>
    <row r="413" spans="1:28" x14ac:dyDescent="0.25">
      <c r="A413" s="153" t="str">
        <f>IF('For Requestors'!A408 = "","",'For Requestors'!A408)</f>
        <v/>
      </c>
      <c r="B413" s="45" t="str">
        <f>IF('For Requestors'!B408="","",'For Requestors'!B408)</f>
        <v/>
      </c>
      <c r="C413" s="236" t="str">
        <f>IF('For Requestors'!C408="","",'For Requestors'!C408)</f>
        <v/>
      </c>
      <c r="D413" s="179"/>
      <c r="E413" s="148"/>
      <c r="F413" s="225" t="str">
        <f>IF('For Requestors'!L408="","",'For Requestors'!L408)</f>
        <v/>
      </c>
      <c r="G413" s="226" t="str">
        <f>IF('For Requestors'!M408="","",'For Requestors'!M408)</f>
        <v/>
      </c>
      <c r="H413" s="227" t="str">
        <f>IF('For Requestors'!N408="","",'For Requestors'!N408)</f>
        <v/>
      </c>
      <c r="I413" s="211" t="str">
        <f>IF('For Requestors'!K408=0,"",'For Requestors'!K408)</f>
        <v/>
      </c>
      <c r="J413" s="46" t="str">
        <f>IFERROR('For Requestors'!K408/43560,"")</f>
        <v/>
      </c>
      <c r="K413" s="228" t="str">
        <f t="shared" si="25"/>
        <v/>
      </c>
      <c r="L413" s="199" t="str">
        <f>IF('For Requestors'!D408/43560=0,"",'For Requestors'!D408/43560)</f>
        <v/>
      </c>
      <c r="M413" s="199" t="str">
        <f>IF(AND('For Requestors'!E408=0,'For Requestors'!G408=0,'For Requestors'!A408=""),"",SUM('For Requestors'!E408:'For Requestors'!G408)/43560)</f>
        <v/>
      </c>
      <c r="N413" s="199" t="str">
        <f>IF(AND('For Requestors'!H408=0,'For Requestors'!I408=0),"",SUM('For Requestors'!H408:'For Requestors'!I408)/43560)</f>
        <v/>
      </c>
      <c r="O413" s="229"/>
      <c r="P413" s="230" t="str">
        <f>IF('For Requestors'!C408="","",((SUM('For Requestors'!E408:G408)/43560)*O413)*0.9)</f>
        <v/>
      </c>
      <c r="Q413" s="230" t="str">
        <f>IF('For Requestors'!C408="","",((SUM('For Requestors'!H408:I408)/43560)*O413)*0.5)</f>
        <v/>
      </c>
      <c r="R413" s="230" t="str">
        <f t="shared" si="26"/>
        <v/>
      </c>
      <c r="S413" s="230" t="str">
        <f t="shared" si="27"/>
        <v/>
      </c>
      <c r="T413" s="229"/>
      <c r="U413" s="229"/>
      <c r="V413" s="230" t="str">
        <f t="shared" si="28"/>
        <v/>
      </c>
      <c r="W413" s="178"/>
      <c r="X413" s="204"/>
      <c r="Y413" s="204"/>
      <c r="Z413" s="204"/>
      <c r="AA413" s="149"/>
      <c r="AB413" s="149"/>
    </row>
    <row r="414" spans="1:28" x14ac:dyDescent="0.25">
      <c r="A414" s="153" t="str">
        <f>IF('For Requestors'!A409 = "","",'For Requestors'!A409)</f>
        <v/>
      </c>
      <c r="B414" s="45" t="str">
        <f>IF('For Requestors'!B409="","",'For Requestors'!B409)</f>
        <v/>
      </c>
      <c r="C414" s="236" t="str">
        <f>IF('For Requestors'!C409="","",'For Requestors'!C409)</f>
        <v/>
      </c>
      <c r="D414" s="179"/>
      <c r="E414" s="148"/>
      <c r="F414" s="225" t="str">
        <f>IF('For Requestors'!L409="","",'For Requestors'!L409)</f>
        <v/>
      </c>
      <c r="G414" s="226" t="str">
        <f>IF('For Requestors'!M409="","",'For Requestors'!M409)</f>
        <v/>
      </c>
      <c r="H414" s="227" t="str">
        <f>IF('For Requestors'!N409="","",'For Requestors'!N409)</f>
        <v/>
      </c>
      <c r="I414" s="211" t="str">
        <f>IF('For Requestors'!K409=0,"",'For Requestors'!K409)</f>
        <v/>
      </c>
      <c r="J414" s="46" t="str">
        <f>IFERROR('For Requestors'!K409/43560,"")</f>
        <v/>
      </c>
      <c r="K414" s="228" t="str">
        <f t="shared" si="25"/>
        <v/>
      </c>
      <c r="L414" s="199" t="str">
        <f>IF('For Requestors'!D409/43560=0,"",'For Requestors'!D409/43560)</f>
        <v/>
      </c>
      <c r="M414" s="199" t="str">
        <f>IF(AND('For Requestors'!E409=0,'For Requestors'!G409=0,'For Requestors'!A409=""),"",SUM('For Requestors'!E409:'For Requestors'!G409)/43560)</f>
        <v/>
      </c>
      <c r="N414" s="199" t="str">
        <f>IF(AND('For Requestors'!H409=0,'For Requestors'!I409=0),"",SUM('For Requestors'!H409:'For Requestors'!I409)/43560)</f>
        <v/>
      </c>
      <c r="O414" s="229"/>
      <c r="P414" s="230" t="str">
        <f>IF('For Requestors'!C409="","",((SUM('For Requestors'!E409:G409)/43560)*O414)*0.9)</f>
        <v/>
      </c>
      <c r="Q414" s="230" t="str">
        <f>IF('For Requestors'!C409="","",((SUM('For Requestors'!H409:I409)/43560)*O414)*0.5)</f>
        <v/>
      </c>
      <c r="R414" s="230" t="str">
        <f t="shared" si="26"/>
        <v/>
      </c>
      <c r="S414" s="230" t="str">
        <f t="shared" si="27"/>
        <v/>
      </c>
      <c r="T414" s="229"/>
      <c r="U414" s="229"/>
      <c r="V414" s="230" t="str">
        <f t="shared" si="28"/>
        <v/>
      </c>
      <c r="W414" s="178"/>
      <c r="X414" s="204"/>
      <c r="Y414" s="204"/>
      <c r="Z414" s="204"/>
      <c r="AA414" s="149"/>
      <c r="AB414" s="149"/>
    </row>
    <row r="415" spans="1:28" x14ac:dyDescent="0.25">
      <c r="A415" s="153" t="str">
        <f>IF('For Requestors'!A410 = "","",'For Requestors'!A410)</f>
        <v/>
      </c>
      <c r="B415" s="45" t="str">
        <f>IF('For Requestors'!B410="","",'For Requestors'!B410)</f>
        <v/>
      </c>
      <c r="C415" s="236" t="str">
        <f>IF('For Requestors'!C410="","",'For Requestors'!C410)</f>
        <v/>
      </c>
      <c r="D415" s="179"/>
      <c r="E415" s="148"/>
      <c r="F415" s="225" t="str">
        <f>IF('For Requestors'!L410="","",'For Requestors'!L410)</f>
        <v/>
      </c>
      <c r="G415" s="226" t="str">
        <f>IF('For Requestors'!M410="","",'For Requestors'!M410)</f>
        <v/>
      </c>
      <c r="H415" s="227" t="str">
        <f>IF('For Requestors'!N410="","",'For Requestors'!N410)</f>
        <v/>
      </c>
      <c r="I415" s="211" t="str">
        <f>IF('For Requestors'!K410=0,"",'For Requestors'!K410)</f>
        <v/>
      </c>
      <c r="J415" s="46" t="str">
        <f>IFERROR('For Requestors'!K410/43560,"")</f>
        <v/>
      </c>
      <c r="K415" s="228" t="str">
        <f t="shared" si="25"/>
        <v/>
      </c>
      <c r="L415" s="199" t="str">
        <f>IF('For Requestors'!D410/43560=0,"",'For Requestors'!D410/43560)</f>
        <v/>
      </c>
      <c r="M415" s="199" t="str">
        <f>IF(AND('For Requestors'!E410=0,'For Requestors'!G410=0,'For Requestors'!A410=""),"",SUM('For Requestors'!E410:'For Requestors'!G410)/43560)</f>
        <v/>
      </c>
      <c r="N415" s="199" t="str">
        <f>IF(AND('For Requestors'!H410=0,'For Requestors'!I410=0),"",SUM('For Requestors'!H410:'For Requestors'!I410)/43560)</f>
        <v/>
      </c>
      <c r="O415" s="229"/>
      <c r="P415" s="230" t="str">
        <f>IF('For Requestors'!C410="","",((SUM('For Requestors'!E410:G410)/43560)*O415)*0.9)</f>
        <v/>
      </c>
      <c r="Q415" s="230" t="str">
        <f>IF('For Requestors'!C410="","",((SUM('For Requestors'!H410:I410)/43560)*O415)*0.5)</f>
        <v/>
      </c>
      <c r="R415" s="230" t="str">
        <f t="shared" si="26"/>
        <v/>
      </c>
      <c r="S415" s="230" t="str">
        <f t="shared" si="27"/>
        <v/>
      </c>
      <c r="T415" s="229"/>
      <c r="U415" s="229"/>
      <c r="V415" s="230" t="str">
        <f t="shared" si="28"/>
        <v/>
      </c>
      <c r="W415" s="178"/>
      <c r="X415" s="204"/>
      <c r="Y415" s="204"/>
      <c r="Z415" s="204"/>
      <c r="AA415" s="149"/>
      <c r="AB415" s="149"/>
    </row>
    <row r="416" spans="1:28" x14ac:dyDescent="0.25">
      <c r="A416" s="153" t="str">
        <f>IF('For Requestors'!A411 = "","",'For Requestors'!A411)</f>
        <v/>
      </c>
      <c r="B416" s="45" t="str">
        <f>IF('For Requestors'!B411="","",'For Requestors'!B411)</f>
        <v/>
      </c>
      <c r="C416" s="236" t="str">
        <f>IF('For Requestors'!C411="","",'For Requestors'!C411)</f>
        <v/>
      </c>
      <c r="D416" s="179"/>
      <c r="E416" s="148"/>
      <c r="F416" s="225" t="str">
        <f>IF('For Requestors'!L411="","",'For Requestors'!L411)</f>
        <v/>
      </c>
      <c r="G416" s="226" t="str">
        <f>IF('For Requestors'!M411="","",'For Requestors'!M411)</f>
        <v/>
      </c>
      <c r="H416" s="227" t="str">
        <f>IF('For Requestors'!N411="","",'For Requestors'!N411)</f>
        <v/>
      </c>
      <c r="I416" s="211" t="str">
        <f>IF('For Requestors'!K411=0,"",'For Requestors'!K411)</f>
        <v/>
      </c>
      <c r="J416" s="46" t="str">
        <f>IFERROR('For Requestors'!K411/43560,"")</f>
        <v/>
      </c>
      <c r="K416" s="228" t="str">
        <f t="shared" si="25"/>
        <v/>
      </c>
      <c r="L416" s="199" t="str">
        <f>IF('For Requestors'!D411/43560=0,"",'For Requestors'!D411/43560)</f>
        <v/>
      </c>
      <c r="M416" s="199" t="str">
        <f>IF(AND('For Requestors'!E411=0,'For Requestors'!G411=0,'For Requestors'!A411=""),"",SUM('For Requestors'!E411:'For Requestors'!G411)/43560)</f>
        <v/>
      </c>
      <c r="N416" s="199" t="str">
        <f>IF(AND('For Requestors'!H411=0,'For Requestors'!I411=0),"",SUM('For Requestors'!H411:'For Requestors'!I411)/43560)</f>
        <v/>
      </c>
      <c r="O416" s="229"/>
      <c r="P416" s="230" t="str">
        <f>IF('For Requestors'!C411="","",((SUM('For Requestors'!E411:G411)/43560)*O416)*0.9)</f>
        <v/>
      </c>
      <c r="Q416" s="230" t="str">
        <f>IF('For Requestors'!C411="","",((SUM('For Requestors'!H411:I411)/43560)*O416)*0.5)</f>
        <v/>
      </c>
      <c r="R416" s="230" t="str">
        <f t="shared" si="26"/>
        <v/>
      </c>
      <c r="S416" s="230" t="str">
        <f t="shared" si="27"/>
        <v/>
      </c>
      <c r="T416" s="229"/>
      <c r="U416" s="229"/>
      <c r="V416" s="230" t="str">
        <f t="shared" si="28"/>
        <v/>
      </c>
      <c r="W416" s="178"/>
      <c r="X416" s="204"/>
      <c r="Y416" s="204"/>
      <c r="Z416" s="204"/>
      <c r="AA416" s="149"/>
      <c r="AB416" s="149"/>
    </row>
    <row r="417" spans="1:28" x14ac:dyDescent="0.25">
      <c r="A417" s="153" t="str">
        <f>IF('For Requestors'!A412 = "","",'For Requestors'!A412)</f>
        <v/>
      </c>
      <c r="B417" s="45" t="str">
        <f>IF('For Requestors'!B412="","",'For Requestors'!B412)</f>
        <v/>
      </c>
      <c r="C417" s="236" t="str">
        <f>IF('For Requestors'!C412="","",'For Requestors'!C412)</f>
        <v/>
      </c>
      <c r="D417" s="179"/>
      <c r="E417" s="148"/>
      <c r="F417" s="225" t="str">
        <f>IF('For Requestors'!L412="","",'For Requestors'!L412)</f>
        <v/>
      </c>
      <c r="G417" s="226" t="str">
        <f>IF('For Requestors'!M412="","",'For Requestors'!M412)</f>
        <v/>
      </c>
      <c r="H417" s="227" t="str">
        <f>IF('For Requestors'!N412="","",'For Requestors'!N412)</f>
        <v/>
      </c>
      <c r="I417" s="211" t="str">
        <f>IF('For Requestors'!K412=0,"",'For Requestors'!K412)</f>
        <v/>
      </c>
      <c r="J417" s="46" t="str">
        <f>IFERROR('For Requestors'!K412/43560,"")</f>
        <v/>
      </c>
      <c r="K417" s="228" t="str">
        <f t="shared" si="25"/>
        <v/>
      </c>
      <c r="L417" s="199" t="str">
        <f>IF('For Requestors'!D412/43560=0,"",'For Requestors'!D412/43560)</f>
        <v/>
      </c>
      <c r="M417" s="199" t="str">
        <f>IF(AND('For Requestors'!E412=0,'For Requestors'!G412=0,'For Requestors'!A412=""),"",SUM('For Requestors'!E412:'For Requestors'!G412)/43560)</f>
        <v/>
      </c>
      <c r="N417" s="199" t="str">
        <f>IF(AND('For Requestors'!H412=0,'For Requestors'!I412=0),"",SUM('For Requestors'!H412:'For Requestors'!I412)/43560)</f>
        <v/>
      </c>
      <c r="O417" s="229"/>
      <c r="P417" s="230" t="str">
        <f>IF('For Requestors'!C412="","",((SUM('For Requestors'!E412:G412)/43560)*O417)*0.9)</f>
        <v/>
      </c>
      <c r="Q417" s="230" t="str">
        <f>IF('For Requestors'!C412="","",((SUM('For Requestors'!H412:I412)/43560)*O417)*0.5)</f>
        <v/>
      </c>
      <c r="R417" s="230" t="str">
        <f t="shared" si="26"/>
        <v/>
      </c>
      <c r="S417" s="230" t="str">
        <f t="shared" si="27"/>
        <v/>
      </c>
      <c r="T417" s="229"/>
      <c r="U417" s="229"/>
      <c r="V417" s="230" t="str">
        <f t="shared" si="28"/>
        <v/>
      </c>
      <c r="W417" s="178"/>
      <c r="X417" s="204"/>
      <c r="Y417" s="204"/>
      <c r="Z417" s="204"/>
      <c r="AA417" s="149"/>
      <c r="AB417" s="149"/>
    </row>
    <row r="418" spans="1:28" x14ac:dyDescent="0.25">
      <c r="A418" s="153" t="str">
        <f>IF('For Requestors'!A413 = "","",'For Requestors'!A413)</f>
        <v/>
      </c>
      <c r="B418" s="45" t="str">
        <f>IF('For Requestors'!B413="","",'For Requestors'!B413)</f>
        <v/>
      </c>
      <c r="C418" s="236" t="str">
        <f>IF('For Requestors'!C413="","",'For Requestors'!C413)</f>
        <v/>
      </c>
      <c r="D418" s="179"/>
      <c r="E418" s="148"/>
      <c r="F418" s="225" t="str">
        <f>IF('For Requestors'!L413="","",'For Requestors'!L413)</f>
        <v/>
      </c>
      <c r="G418" s="226" t="str">
        <f>IF('For Requestors'!M413="","",'For Requestors'!M413)</f>
        <v/>
      </c>
      <c r="H418" s="227" t="str">
        <f>IF('For Requestors'!N413="","",'For Requestors'!N413)</f>
        <v/>
      </c>
      <c r="I418" s="211" t="str">
        <f>IF('For Requestors'!K413=0,"",'For Requestors'!K413)</f>
        <v/>
      </c>
      <c r="J418" s="46" t="str">
        <f>IFERROR('For Requestors'!K413/43560,"")</f>
        <v/>
      </c>
      <c r="K418" s="228" t="str">
        <f t="shared" si="25"/>
        <v/>
      </c>
      <c r="L418" s="199" t="str">
        <f>IF('For Requestors'!D413/43560=0,"",'For Requestors'!D413/43560)</f>
        <v/>
      </c>
      <c r="M418" s="199" t="str">
        <f>IF(AND('For Requestors'!E413=0,'For Requestors'!G413=0,'For Requestors'!A413=""),"",SUM('For Requestors'!E413:'For Requestors'!G413)/43560)</f>
        <v/>
      </c>
      <c r="N418" s="199" t="str">
        <f>IF(AND('For Requestors'!H413=0,'For Requestors'!I413=0),"",SUM('For Requestors'!H413:'For Requestors'!I413)/43560)</f>
        <v/>
      </c>
      <c r="O418" s="229"/>
      <c r="P418" s="230" t="str">
        <f>IF('For Requestors'!C413="","",((SUM('For Requestors'!E413:G413)/43560)*O418)*0.9)</f>
        <v/>
      </c>
      <c r="Q418" s="230" t="str">
        <f>IF('For Requestors'!C413="","",((SUM('For Requestors'!H413:I413)/43560)*O418)*0.5)</f>
        <v/>
      </c>
      <c r="R418" s="230" t="str">
        <f t="shared" si="26"/>
        <v/>
      </c>
      <c r="S418" s="230" t="str">
        <f t="shared" si="27"/>
        <v/>
      </c>
      <c r="T418" s="229"/>
      <c r="U418" s="229"/>
      <c r="V418" s="230" t="str">
        <f t="shared" si="28"/>
        <v/>
      </c>
      <c r="W418" s="178"/>
      <c r="X418" s="204"/>
      <c r="Y418" s="204"/>
      <c r="Z418" s="204"/>
      <c r="AA418" s="149"/>
      <c r="AB418" s="149"/>
    </row>
    <row r="419" spans="1:28" x14ac:dyDescent="0.25">
      <c r="A419" s="153" t="str">
        <f>IF('For Requestors'!A414 = "","",'For Requestors'!A414)</f>
        <v/>
      </c>
      <c r="B419" s="45" t="str">
        <f>IF('For Requestors'!B414="","",'For Requestors'!B414)</f>
        <v/>
      </c>
      <c r="C419" s="236" t="str">
        <f>IF('For Requestors'!C414="","",'For Requestors'!C414)</f>
        <v/>
      </c>
      <c r="D419" s="179"/>
      <c r="E419" s="148"/>
      <c r="F419" s="225" t="str">
        <f>IF('For Requestors'!L414="","",'For Requestors'!L414)</f>
        <v/>
      </c>
      <c r="G419" s="226" t="str">
        <f>IF('For Requestors'!M414="","",'For Requestors'!M414)</f>
        <v/>
      </c>
      <c r="H419" s="227" t="str">
        <f>IF('For Requestors'!N414="","",'For Requestors'!N414)</f>
        <v/>
      </c>
      <c r="I419" s="211" t="str">
        <f>IF('For Requestors'!K414=0,"",'For Requestors'!K414)</f>
        <v/>
      </c>
      <c r="J419" s="46" t="str">
        <f>IFERROR('For Requestors'!K414/43560,"")</f>
        <v/>
      </c>
      <c r="K419" s="228" t="str">
        <f t="shared" si="25"/>
        <v/>
      </c>
      <c r="L419" s="199" t="str">
        <f>IF('For Requestors'!D414/43560=0,"",'For Requestors'!D414/43560)</f>
        <v/>
      </c>
      <c r="M419" s="199" t="str">
        <f>IF(AND('For Requestors'!E414=0,'For Requestors'!G414=0,'For Requestors'!A414=""),"",SUM('For Requestors'!E414:'For Requestors'!G414)/43560)</f>
        <v/>
      </c>
      <c r="N419" s="199" t="str">
        <f>IF(AND('For Requestors'!H414=0,'For Requestors'!I414=0),"",SUM('For Requestors'!H414:'For Requestors'!I414)/43560)</f>
        <v/>
      </c>
      <c r="O419" s="229"/>
      <c r="P419" s="230" t="str">
        <f>IF('For Requestors'!C414="","",((SUM('For Requestors'!E414:G414)/43560)*O419)*0.9)</f>
        <v/>
      </c>
      <c r="Q419" s="230" t="str">
        <f>IF('For Requestors'!C414="","",((SUM('For Requestors'!H414:I414)/43560)*O419)*0.5)</f>
        <v/>
      </c>
      <c r="R419" s="230" t="str">
        <f t="shared" si="26"/>
        <v/>
      </c>
      <c r="S419" s="230" t="str">
        <f t="shared" si="27"/>
        <v/>
      </c>
      <c r="T419" s="229"/>
      <c r="U419" s="229"/>
      <c r="V419" s="230" t="str">
        <f t="shared" si="28"/>
        <v/>
      </c>
      <c r="W419" s="178"/>
      <c r="X419" s="204"/>
      <c r="Y419" s="204"/>
      <c r="Z419" s="204"/>
      <c r="AA419" s="149"/>
      <c r="AB419" s="149"/>
    </row>
    <row r="420" spans="1:28" x14ac:dyDescent="0.25">
      <c r="A420" s="153" t="str">
        <f>IF('For Requestors'!A415 = "","",'For Requestors'!A415)</f>
        <v/>
      </c>
      <c r="B420" s="45" t="str">
        <f>IF('For Requestors'!B415="","",'For Requestors'!B415)</f>
        <v/>
      </c>
      <c r="C420" s="236" t="str">
        <f>IF('For Requestors'!C415="","",'For Requestors'!C415)</f>
        <v/>
      </c>
      <c r="D420" s="179"/>
      <c r="E420" s="148"/>
      <c r="F420" s="225" t="str">
        <f>IF('For Requestors'!L415="","",'For Requestors'!L415)</f>
        <v/>
      </c>
      <c r="G420" s="226" t="str">
        <f>IF('For Requestors'!M415="","",'For Requestors'!M415)</f>
        <v/>
      </c>
      <c r="H420" s="227" t="str">
        <f>IF('For Requestors'!N415="","",'For Requestors'!N415)</f>
        <v/>
      </c>
      <c r="I420" s="211" t="str">
        <f>IF('For Requestors'!K415=0,"",'For Requestors'!K415)</f>
        <v/>
      </c>
      <c r="J420" s="46" t="str">
        <f>IFERROR('For Requestors'!K415/43560,"")</f>
        <v/>
      </c>
      <c r="K420" s="228" t="str">
        <f t="shared" si="25"/>
        <v/>
      </c>
      <c r="L420" s="199" t="str">
        <f>IF('For Requestors'!D415/43560=0,"",'For Requestors'!D415/43560)</f>
        <v/>
      </c>
      <c r="M420" s="199" t="str">
        <f>IF(AND('For Requestors'!E415=0,'For Requestors'!G415=0,'For Requestors'!A415=""),"",SUM('For Requestors'!E415:'For Requestors'!G415)/43560)</f>
        <v/>
      </c>
      <c r="N420" s="199" t="str">
        <f>IF(AND('For Requestors'!H415=0,'For Requestors'!I415=0),"",SUM('For Requestors'!H415:'For Requestors'!I415)/43560)</f>
        <v/>
      </c>
      <c r="O420" s="229"/>
      <c r="P420" s="230" t="str">
        <f>IF('For Requestors'!C415="","",((SUM('For Requestors'!E415:G415)/43560)*O420)*0.9)</f>
        <v/>
      </c>
      <c r="Q420" s="230" t="str">
        <f>IF('For Requestors'!C415="","",((SUM('For Requestors'!H415:I415)/43560)*O420)*0.5)</f>
        <v/>
      </c>
      <c r="R420" s="230" t="str">
        <f t="shared" si="26"/>
        <v/>
      </c>
      <c r="S420" s="230" t="str">
        <f t="shared" si="27"/>
        <v/>
      </c>
      <c r="T420" s="229"/>
      <c r="U420" s="229"/>
      <c r="V420" s="230" t="str">
        <f t="shared" si="28"/>
        <v/>
      </c>
      <c r="W420" s="178"/>
      <c r="X420" s="204"/>
      <c r="Y420" s="204"/>
      <c r="Z420" s="204"/>
      <c r="AA420" s="149"/>
      <c r="AB420" s="149"/>
    </row>
    <row r="421" spans="1:28" x14ac:dyDescent="0.25">
      <c r="A421" s="153" t="str">
        <f>IF('For Requestors'!A416 = "","",'For Requestors'!A416)</f>
        <v/>
      </c>
      <c r="B421" s="45" t="str">
        <f>IF('For Requestors'!B416="","",'For Requestors'!B416)</f>
        <v/>
      </c>
      <c r="C421" s="236" t="str">
        <f>IF('For Requestors'!C416="","",'For Requestors'!C416)</f>
        <v/>
      </c>
      <c r="D421" s="179"/>
      <c r="E421" s="148"/>
      <c r="F421" s="225" t="str">
        <f>IF('For Requestors'!L416="","",'For Requestors'!L416)</f>
        <v/>
      </c>
      <c r="G421" s="226" t="str">
        <f>IF('For Requestors'!M416="","",'For Requestors'!M416)</f>
        <v/>
      </c>
      <c r="H421" s="227" t="str">
        <f>IF('For Requestors'!N416="","",'For Requestors'!N416)</f>
        <v/>
      </c>
      <c r="I421" s="211" t="str">
        <f>IF('For Requestors'!K416=0,"",'For Requestors'!K416)</f>
        <v/>
      </c>
      <c r="J421" s="46" t="str">
        <f>IFERROR('For Requestors'!K416/43560,"")</f>
        <v/>
      </c>
      <c r="K421" s="228" t="str">
        <f t="shared" si="25"/>
        <v/>
      </c>
      <c r="L421" s="199" t="str">
        <f>IF('For Requestors'!D416/43560=0,"",'For Requestors'!D416/43560)</f>
        <v/>
      </c>
      <c r="M421" s="199" t="str">
        <f>IF(AND('For Requestors'!E416=0,'For Requestors'!G416=0,'For Requestors'!A416=""),"",SUM('For Requestors'!E416:'For Requestors'!G416)/43560)</f>
        <v/>
      </c>
      <c r="N421" s="199" t="str">
        <f>IF(AND('For Requestors'!H416=0,'For Requestors'!I416=0),"",SUM('For Requestors'!H416:'For Requestors'!I416)/43560)</f>
        <v/>
      </c>
      <c r="O421" s="229"/>
      <c r="P421" s="230" t="str">
        <f>IF('For Requestors'!C416="","",((SUM('For Requestors'!E416:G416)/43560)*O421)*0.9)</f>
        <v/>
      </c>
      <c r="Q421" s="230" t="str">
        <f>IF('For Requestors'!C416="","",((SUM('For Requestors'!H416:I416)/43560)*O421)*0.5)</f>
        <v/>
      </c>
      <c r="R421" s="230" t="str">
        <f t="shared" si="26"/>
        <v/>
      </c>
      <c r="S421" s="230" t="str">
        <f t="shared" si="27"/>
        <v/>
      </c>
      <c r="T421" s="229"/>
      <c r="U421" s="229"/>
      <c r="V421" s="230" t="str">
        <f t="shared" si="28"/>
        <v/>
      </c>
      <c r="W421" s="178"/>
      <c r="X421" s="204"/>
      <c r="Y421" s="204"/>
      <c r="Z421" s="204"/>
      <c r="AA421" s="149"/>
      <c r="AB421" s="149"/>
    </row>
    <row r="422" spans="1:28" x14ac:dyDescent="0.25">
      <c r="A422" s="153" t="str">
        <f>IF('For Requestors'!A417 = "","",'For Requestors'!A417)</f>
        <v/>
      </c>
      <c r="B422" s="45" t="str">
        <f>IF('For Requestors'!B417="","",'For Requestors'!B417)</f>
        <v/>
      </c>
      <c r="C422" s="236" t="str">
        <f>IF('For Requestors'!C417="","",'For Requestors'!C417)</f>
        <v/>
      </c>
      <c r="D422" s="179"/>
      <c r="E422" s="148"/>
      <c r="F422" s="225" t="str">
        <f>IF('For Requestors'!L417="","",'For Requestors'!L417)</f>
        <v/>
      </c>
      <c r="G422" s="226" t="str">
        <f>IF('For Requestors'!M417="","",'For Requestors'!M417)</f>
        <v/>
      </c>
      <c r="H422" s="227" t="str">
        <f>IF('For Requestors'!N417="","",'For Requestors'!N417)</f>
        <v/>
      </c>
      <c r="I422" s="211" t="str">
        <f>IF('For Requestors'!K417=0,"",'For Requestors'!K417)</f>
        <v/>
      </c>
      <c r="J422" s="46" t="str">
        <f>IFERROR('For Requestors'!K417/43560,"")</f>
        <v/>
      </c>
      <c r="K422" s="228" t="str">
        <f t="shared" si="25"/>
        <v/>
      </c>
      <c r="L422" s="199" t="str">
        <f>IF('For Requestors'!D417/43560=0,"",'For Requestors'!D417/43560)</f>
        <v/>
      </c>
      <c r="M422" s="199" t="str">
        <f>IF(AND('For Requestors'!E417=0,'For Requestors'!G417=0,'For Requestors'!A417=""),"",SUM('For Requestors'!E417:'For Requestors'!G417)/43560)</f>
        <v/>
      </c>
      <c r="N422" s="199" t="str">
        <f>IF(AND('For Requestors'!H417=0,'For Requestors'!I417=0),"",SUM('For Requestors'!H417:'For Requestors'!I417)/43560)</f>
        <v/>
      </c>
      <c r="O422" s="229"/>
      <c r="P422" s="230" t="str">
        <f>IF('For Requestors'!C417="","",((SUM('For Requestors'!E417:G417)/43560)*O422)*0.9)</f>
        <v/>
      </c>
      <c r="Q422" s="230" t="str">
        <f>IF('For Requestors'!C417="","",((SUM('For Requestors'!H417:I417)/43560)*O422)*0.5)</f>
        <v/>
      </c>
      <c r="R422" s="230" t="str">
        <f t="shared" si="26"/>
        <v/>
      </c>
      <c r="S422" s="230" t="str">
        <f t="shared" si="27"/>
        <v/>
      </c>
      <c r="T422" s="229"/>
      <c r="U422" s="229"/>
      <c r="V422" s="230" t="str">
        <f t="shared" si="28"/>
        <v/>
      </c>
      <c r="W422" s="178"/>
      <c r="X422" s="204"/>
      <c r="Y422" s="204"/>
      <c r="Z422" s="204"/>
      <c r="AA422" s="149"/>
      <c r="AB422" s="149"/>
    </row>
    <row r="423" spans="1:28" x14ac:dyDescent="0.25">
      <c r="A423" s="153" t="str">
        <f>IF('For Requestors'!A418 = "","",'For Requestors'!A418)</f>
        <v/>
      </c>
      <c r="B423" s="45" t="str">
        <f>IF('For Requestors'!B418="","",'For Requestors'!B418)</f>
        <v/>
      </c>
      <c r="C423" s="236" t="str">
        <f>IF('For Requestors'!C418="","",'For Requestors'!C418)</f>
        <v/>
      </c>
      <c r="D423" s="179"/>
      <c r="E423" s="148"/>
      <c r="F423" s="225" t="str">
        <f>IF('For Requestors'!L418="","",'For Requestors'!L418)</f>
        <v/>
      </c>
      <c r="G423" s="226" t="str">
        <f>IF('For Requestors'!M418="","",'For Requestors'!M418)</f>
        <v/>
      </c>
      <c r="H423" s="227" t="str">
        <f>IF('For Requestors'!N418="","",'For Requestors'!N418)</f>
        <v/>
      </c>
      <c r="I423" s="211" t="str">
        <f>IF('For Requestors'!K418=0,"",'For Requestors'!K418)</f>
        <v/>
      </c>
      <c r="J423" s="46" t="str">
        <f>IFERROR('For Requestors'!K418/43560,"")</f>
        <v/>
      </c>
      <c r="K423" s="228" t="str">
        <f t="shared" si="25"/>
        <v/>
      </c>
      <c r="L423" s="199" t="str">
        <f>IF('For Requestors'!D418/43560=0,"",'For Requestors'!D418/43560)</f>
        <v/>
      </c>
      <c r="M423" s="199" t="str">
        <f>IF(AND('For Requestors'!E418=0,'For Requestors'!G418=0,'For Requestors'!A418=""),"",SUM('For Requestors'!E418:'For Requestors'!G418)/43560)</f>
        <v/>
      </c>
      <c r="N423" s="199" t="str">
        <f>IF(AND('For Requestors'!H418=0,'For Requestors'!I418=0),"",SUM('For Requestors'!H418:'For Requestors'!I418)/43560)</f>
        <v/>
      </c>
      <c r="O423" s="229"/>
      <c r="P423" s="230" t="str">
        <f>IF('For Requestors'!C418="","",((SUM('For Requestors'!E418:G418)/43560)*O423)*0.9)</f>
        <v/>
      </c>
      <c r="Q423" s="230" t="str">
        <f>IF('For Requestors'!C418="","",((SUM('For Requestors'!H418:I418)/43560)*O423)*0.5)</f>
        <v/>
      </c>
      <c r="R423" s="230" t="str">
        <f t="shared" si="26"/>
        <v/>
      </c>
      <c r="S423" s="230" t="str">
        <f t="shared" si="27"/>
        <v/>
      </c>
      <c r="T423" s="229"/>
      <c r="U423" s="229"/>
      <c r="V423" s="230" t="str">
        <f t="shared" si="28"/>
        <v/>
      </c>
      <c r="W423" s="178"/>
      <c r="X423" s="204"/>
      <c r="Y423" s="204"/>
      <c r="Z423" s="204"/>
      <c r="AA423" s="149"/>
      <c r="AB423" s="149"/>
    </row>
    <row r="424" spans="1:28" x14ac:dyDescent="0.25">
      <c r="A424" s="153" t="str">
        <f>IF('For Requestors'!A419 = "","",'For Requestors'!A419)</f>
        <v/>
      </c>
      <c r="B424" s="45" t="str">
        <f>IF('For Requestors'!B419="","",'For Requestors'!B419)</f>
        <v/>
      </c>
      <c r="C424" s="236" t="str">
        <f>IF('For Requestors'!C419="","",'For Requestors'!C419)</f>
        <v/>
      </c>
      <c r="D424" s="179"/>
      <c r="E424" s="148"/>
      <c r="F424" s="225" t="str">
        <f>IF('For Requestors'!L419="","",'For Requestors'!L419)</f>
        <v/>
      </c>
      <c r="G424" s="226" t="str">
        <f>IF('For Requestors'!M419="","",'For Requestors'!M419)</f>
        <v/>
      </c>
      <c r="H424" s="227" t="str">
        <f>IF('For Requestors'!N419="","",'For Requestors'!N419)</f>
        <v/>
      </c>
      <c r="I424" s="211" t="str">
        <f>IF('For Requestors'!K419=0,"",'For Requestors'!K419)</f>
        <v/>
      </c>
      <c r="J424" s="46" t="str">
        <f>IFERROR('For Requestors'!K419/43560,"")</f>
        <v/>
      </c>
      <c r="K424" s="228" t="str">
        <f t="shared" si="25"/>
        <v/>
      </c>
      <c r="L424" s="199" t="str">
        <f>IF('For Requestors'!D419/43560=0,"",'For Requestors'!D419/43560)</f>
        <v/>
      </c>
      <c r="M424" s="199" t="str">
        <f>IF(AND('For Requestors'!E419=0,'For Requestors'!G419=0,'For Requestors'!A419=""),"",SUM('For Requestors'!E419:'For Requestors'!G419)/43560)</f>
        <v/>
      </c>
      <c r="N424" s="199" t="str">
        <f>IF(AND('For Requestors'!H419=0,'For Requestors'!I419=0),"",SUM('For Requestors'!H419:'For Requestors'!I419)/43560)</f>
        <v/>
      </c>
      <c r="O424" s="229"/>
      <c r="P424" s="230" t="str">
        <f>IF('For Requestors'!C419="","",((SUM('For Requestors'!E419:G419)/43560)*O424)*0.9)</f>
        <v/>
      </c>
      <c r="Q424" s="230" t="str">
        <f>IF('For Requestors'!C419="","",((SUM('For Requestors'!H419:I419)/43560)*O424)*0.5)</f>
        <v/>
      </c>
      <c r="R424" s="230" t="str">
        <f t="shared" si="26"/>
        <v/>
      </c>
      <c r="S424" s="230" t="str">
        <f t="shared" si="27"/>
        <v/>
      </c>
      <c r="T424" s="229"/>
      <c r="U424" s="229"/>
      <c r="V424" s="230" t="str">
        <f t="shared" si="28"/>
        <v/>
      </c>
      <c r="W424" s="178"/>
      <c r="X424" s="204"/>
      <c r="Y424" s="204"/>
      <c r="Z424" s="204"/>
      <c r="AA424" s="149"/>
      <c r="AB424" s="149"/>
    </row>
    <row r="425" spans="1:28" x14ac:dyDescent="0.25">
      <c r="A425" s="153" t="str">
        <f>IF('For Requestors'!A420 = "","",'For Requestors'!A420)</f>
        <v/>
      </c>
      <c r="B425" s="45" t="str">
        <f>IF('For Requestors'!B420="","",'For Requestors'!B420)</f>
        <v/>
      </c>
      <c r="C425" s="236" t="str">
        <f>IF('For Requestors'!C420="","",'For Requestors'!C420)</f>
        <v/>
      </c>
      <c r="D425" s="179"/>
      <c r="E425" s="148"/>
      <c r="F425" s="225" t="str">
        <f>IF('For Requestors'!L420="","",'For Requestors'!L420)</f>
        <v/>
      </c>
      <c r="G425" s="226" t="str">
        <f>IF('For Requestors'!M420="","",'For Requestors'!M420)</f>
        <v/>
      </c>
      <c r="H425" s="227" t="str">
        <f>IF('For Requestors'!N420="","",'For Requestors'!N420)</f>
        <v/>
      </c>
      <c r="I425" s="211" t="str">
        <f>IF('For Requestors'!K420=0,"",'For Requestors'!K420)</f>
        <v/>
      </c>
      <c r="J425" s="46" t="str">
        <f>IFERROR('For Requestors'!K420/43560,"")</f>
        <v/>
      </c>
      <c r="K425" s="228" t="str">
        <f t="shared" si="25"/>
        <v/>
      </c>
      <c r="L425" s="199" t="str">
        <f>IF('For Requestors'!D420/43560=0,"",'For Requestors'!D420/43560)</f>
        <v/>
      </c>
      <c r="M425" s="199" t="str">
        <f>IF(AND('For Requestors'!E420=0,'For Requestors'!G420=0,'For Requestors'!A420=""),"",SUM('For Requestors'!E420:'For Requestors'!G420)/43560)</f>
        <v/>
      </c>
      <c r="N425" s="199" t="str">
        <f>IF(AND('For Requestors'!H420=0,'For Requestors'!I420=0),"",SUM('For Requestors'!H420:'For Requestors'!I420)/43560)</f>
        <v/>
      </c>
      <c r="O425" s="229"/>
      <c r="P425" s="230" t="str">
        <f>IF('For Requestors'!C420="","",((SUM('For Requestors'!E420:G420)/43560)*O425)*0.9)</f>
        <v/>
      </c>
      <c r="Q425" s="230" t="str">
        <f>IF('For Requestors'!C420="","",((SUM('For Requestors'!H420:I420)/43560)*O425)*0.5)</f>
        <v/>
      </c>
      <c r="R425" s="230" t="str">
        <f t="shared" si="26"/>
        <v/>
      </c>
      <c r="S425" s="230" t="str">
        <f t="shared" si="27"/>
        <v/>
      </c>
      <c r="T425" s="229"/>
      <c r="U425" s="229"/>
      <c r="V425" s="230" t="str">
        <f t="shared" si="28"/>
        <v/>
      </c>
      <c r="W425" s="178"/>
      <c r="X425" s="204"/>
      <c r="Y425" s="204"/>
      <c r="Z425" s="204"/>
      <c r="AA425" s="149"/>
      <c r="AB425" s="149"/>
    </row>
    <row r="426" spans="1:28" x14ac:dyDescent="0.25">
      <c r="A426" s="153" t="str">
        <f>IF('For Requestors'!A421 = "","",'For Requestors'!A421)</f>
        <v/>
      </c>
      <c r="B426" s="45" t="str">
        <f>IF('For Requestors'!B421="","",'For Requestors'!B421)</f>
        <v/>
      </c>
      <c r="C426" s="236" t="str">
        <f>IF('For Requestors'!C421="","",'For Requestors'!C421)</f>
        <v/>
      </c>
      <c r="D426" s="179"/>
      <c r="E426" s="148"/>
      <c r="F426" s="225" t="str">
        <f>IF('For Requestors'!L421="","",'For Requestors'!L421)</f>
        <v/>
      </c>
      <c r="G426" s="226" t="str">
        <f>IF('For Requestors'!M421="","",'For Requestors'!M421)</f>
        <v/>
      </c>
      <c r="H426" s="227" t="str">
        <f>IF('For Requestors'!N421="","",'For Requestors'!N421)</f>
        <v/>
      </c>
      <c r="I426" s="211" t="str">
        <f>IF('For Requestors'!K421=0,"",'For Requestors'!K421)</f>
        <v/>
      </c>
      <c r="J426" s="46" t="str">
        <f>IFERROR('For Requestors'!K421/43560,"")</f>
        <v/>
      </c>
      <c r="K426" s="228" t="str">
        <f t="shared" si="25"/>
        <v/>
      </c>
      <c r="L426" s="199" t="str">
        <f>IF('For Requestors'!D421/43560=0,"",'For Requestors'!D421/43560)</f>
        <v/>
      </c>
      <c r="M426" s="199" t="str">
        <f>IF(AND('For Requestors'!E421=0,'For Requestors'!G421=0,'For Requestors'!A421=""),"",SUM('For Requestors'!E421:'For Requestors'!G421)/43560)</f>
        <v/>
      </c>
      <c r="N426" s="199" t="str">
        <f>IF(AND('For Requestors'!H421=0,'For Requestors'!I421=0),"",SUM('For Requestors'!H421:'For Requestors'!I421)/43560)</f>
        <v/>
      </c>
      <c r="O426" s="229"/>
      <c r="P426" s="230" t="str">
        <f>IF('For Requestors'!C421="","",((SUM('For Requestors'!E421:G421)/43560)*O426)*0.9)</f>
        <v/>
      </c>
      <c r="Q426" s="230" t="str">
        <f>IF('For Requestors'!C421="","",((SUM('For Requestors'!H421:I421)/43560)*O426)*0.5)</f>
        <v/>
      </c>
      <c r="R426" s="230" t="str">
        <f t="shared" si="26"/>
        <v/>
      </c>
      <c r="S426" s="230" t="str">
        <f t="shared" si="27"/>
        <v/>
      </c>
      <c r="T426" s="229"/>
      <c r="U426" s="229"/>
      <c r="V426" s="230" t="str">
        <f t="shared" si="28"/>
        <v/>
      </c>
      <c r="W426" s="178"/>
      <c r="X426" s="204"/>
      <c r="Y426" s="204"/>
      <c r="Z426" s="204"/>
      <c r="AA426" s="149"/>
      <c r="AB426" s="149"/>
    </row>
    <row r="427" spans="1:28" x14ac:dyDescent="0.25">
      <c r="A427" s="153" t="str">
        <f>IF('For Requestors'!A422 = "","",'For Requestors'!A422)</f>
        <v/>
      </c>
      <c r="B427" s="45" t="str">
        <f>IF('For Requestors'!B422="","",'For Requestors'!B422)</f>
        <v/>
      </c>
      <c r="C427" s="236" t="str">
        <f>IF('For Requestors'!C422="","",'For Requestors'!C422)</f>
        <v/>
      </c>
      <c r="D427" s="179"/>
      <c r="E427" s="148"/>
      <c r="F427" s="225" t="str">
        <f>IF('For Requestors'!L422="","",'For Requestors'!L422)</f>
        <v/>
      </c>
      <c r="G427" s="226" t="str">
        <f>IF('For Requestors'!M422="","",'For Requestors'!M422)</f>
        <v/>
      </c>
      <c r="H427" s="227" t="str">
        <f>IF('For Requestors'!N422="","",'For Requestors'!N422)</f>
        <v/>
      </c>
      <c r="I427" s="211" t="str">
        <f>IF('For Requestors'!K422=0,"",'For Requestors'!K422)</f>
        <v/>
      </c>
      <c r="J427" s="46" t="str">
        <f>IFERROR('For Requestors'!K422/43560,"")</f>
        <v/>
      </c>
      <c r="K427" s="228" t="str">
        <f t="shared" si="25"/>
        <v/>
      </c>
      <c r="L427" s="199" t="str">
        <f>IF('For Requestors'!D422/43560=0,"",'For Requestors'!D422/43560)</f>
        <v/>
      </c>
      <c r="M427" s="199" t="str">
        <f>IF(AND('For Requestors'!E422=0,'For Requestors'!G422=0,'For Requestors'!A422=""),"",SUM('For Requestors'!E422:'For Requestors'!G422)/43560)</f>
        <v/>
      </c>
      <c r="N427" s="199" t="str">
        <f>IF(AND('For Requestors'!H422=0,'For Requestors'!I422=0),"",SUM('For Requestors'!H422:'For Requestors'!I422)/43560)</f>
        <v/>
      </c>
      <c r="O427" s="229"/>
      <c r="P427" s="230" t="str">
        <f>IF('For Requestors'!C422="","",((SUM('For Requestors'!E422:G422)/43560)*O427)*0.9)</f>
        <v/>
      </c>
      <c r="Q427" s="230" t="str">
        <f>IF('For Requestors'!C422="","",((SUM('For Requestors'!H422:I422)/43560)*O427)*0.5)</f>
        <v/>
      </c>
      <c r="R427" s="230" t="str">
        <f t="shared" si="26"/>
        <v/>
      </c>
      <c r="S427" s="230" t="str">
        <f t="shared" si="27"/>
        <v/>
      </c>
      <c r="T427" s="229"/>
      <c r="U427" s="229"/>
      <c r="V427" s="230" t="str">
        <f t="shared" si="28"/>
        <v/>
      </c>
      <c r="W427" s="178"/>
      <c r="X427" s="204"/>
      <c r="Y427" s="204"/>
      <c r="Z427" s="204"/>
      <c r="AA427" s="149"/>
      <c r="AB427" s="149"/>
    </row>
    <row r="428" spans="1:28" x14ac:dyDescent="0.25">
      <c r="A428" s="153" t="str">
        <f>IF('For Requestors'!A423 = "","",'For Requestors'!A423)</f>
        <v/>
      </c>
      <c r="B428" s="45" t="str">
        <f>IF('For Requestors'!B423="","",'For Requestors'!B423)</f>
        <v/>
      </c>
      <c r="C428" s="236" t="str">
        <f>IF('For Requestors'!C423="","",'For Requestors'!C423)</f>
        <v/>
      </c>
      <c r="D428" s="179"/>
      <c r="E428" s="148"/>
      <c r="F428" s="225" t="str">
        <f>IF('For Requestors'!L423="","",'For Requestors'!L423)</f>
        <v/>
      </c>
      <c r="G428" s="226" t="str">
        <f>IF('For Requestors'!M423="","",'For Requestors'!M423)</f>
        <v/>
      </c>
      <c r="H428" s="227" t="str">
        <f>IF('For Requestors'!N423="","",'For Requestors'!N423)</f>
        <v/>
      </c>
      <c r="I428" s="211" t="str">
        <f>IF('For Requestors'!K423=0,"",'For Requestors'!K423)</f>
        <v/>
      </c>
      <c r="J428" s="46" t="str">
        <f>IFERROR('For Requestors'!K423/43560,"")</f>
        <v/>
      </c>
      <c r="K428" s="228" t="str">
        <f t="shared" si="25"/>
        <v/>
      </c>
      <c r="L428" s="199" t="str">
        <f>IF('For Requestors'!D423/43560=0,"",'For Requestors'!D423/43560)</f>
        <v/>
      </c>
      <c r="M428" s="199" t="str">
        <f>IF(AND('For Requestors'!E423=0,'For Requestors'!G423=0,'For Requestors'!A423=""),"",SUM('For Requestors'!E423:'For Requestors'!G423)/43560)</f>
        <v/>
      </c>
      <c r="N428" s="199" t="str">
        <f>IF(AND('For Requestors'!H423=0,'For Requestors'!I423=0),"",SUM('For Requestors'!H423:'For Requestors'!I423)/43560)</f>
        <v/>
      </c>
      <c r="O428" s="229"/>
      <c r="P428" s="230" t="str">
        <f>IF('For Requestors'!C423="","",((SUM('For Requestors'!E423:G423)/43560)*O428)*0.9)</f>
        <v/>
      </c>
      <c r="Q428" s="230" t="str">
        <f>IF('For Requestors'!C423="","",((SUM('For Requestors'!H423:I423)/43560)*O428)*0.5)</f>
        <v/>
      </c>
      <c r="R428" s="230" t="str">
        <f t="shared" si="26"/>
        <v/>
      </c>
      <c r="S428" s="230" t="str">
        <f t="shared" si="27"/>
        <v/>
      </c>
      <c r="T428" s="229"/>
      <c r="U428" s="229"/>
      <c r="V428" s="230" t="str">
        <f t="shared" si="28"/>
        <v/>
      </c>
      <c r="W428" s="178"/>
      <c r="X428" s="204"/>
      <c r="Y428" s="204"/>
      <c r="Z428" s="204"/>
      <c r="AA428" s="149"/>
      <c r="AB428" s="149"/>
    </row>
    <row r="429" spans="1:28" x14ac:dyDescent="0.25">
      <c r="A429" s="153" t="str">
        <f>IF('For Requestors'!A424 = "","",'For Requestors'!A424)</f>
        <v/>
      </c>
      <c r="B429" s="45" t="str">
        <f>IF('For Requestors'!B424="","",'For Requestors'!B424)</f>
        <v/>
      </c>
      <c r="C429" s="236" t="str">
        <f>IF('For Requestors'!C424="","",'For Requestors'!C424)</f>
        <v/>
      </c>
      <c r="D429" s="179"/>
      <c r="E429" s="148"/>
      <c r="F429" s="225" t="str">
        <f>IF('For Requestors'!L424="","",'For Requestors'!L424)</f>
        <v/>
      </c>
      <c r="G429" s="226" t="str">
        <f>IF('For Requestors'!M424="","",'For Requestors'!M424)</f>
        <v/>
      </c>
      <c r="H429" s="227" t="str">
        <f>IF('For Requestors'!N424="","",'For Requestors'!N424)</f>
        <v/>
      </c>
      <c r="I429" s="211" t="str">
        <f>IF('For Requestors'!K424=0,"",'For Requestors'!K424)</f>
        <v/>
      </c>
      <c r="J429" s="46" t="str">
        <f>IFERROR('For Requestors'!K424/43560,"")</f>
        <v/>
      </c>
      <c r="K429" s="228" t="str">
        <f t="shared" si="25"/>
        <v/>
      </c>
      <c r="L429" s="199" t="str">
        <f>IF('For Requestors'!D424/43560=0,"",'For Requestors'!D424/43560)</f>
        <v/>
      </c>
      <c r="M429" s="199" t="str">
        <f>IF(AND('For Requestors'!E424=0,'For Requestors'!G424=0,'For Requestors'!A424=""),"",SUM('For Requestors'!E424:'For Requestors'!G424)/43560)</f>
        <v/>
      </c>
      <c r="N429" s="199" t="str">
        <f>IF(AND('For Requestors'!H424=0,'For Requestors'!I424=0),"",SUM('For Requestors'!H424:'For Requestors'!I424)/43560)</f>
        <v/>
      </c>
      <c r="O429" s="229"/>
      <c r="P429" s="230" t="str">
        <f>IF('For Requestors'!C424="","",((SUM('For Requestors'!E424:G424)/43560)*O429)*0.9)</f>
        <v/>
      </c>
      <c r="Q429" s="230" t="str">
        <f>IF('For Requestors'!C424="","",((SUM('For Requestors'!H424:I424)/43560)*O429)*0.5)</f>
        <v/>
      </c>
      <c r="R429" s="230" t="str">
        <f t="shared" si="26"/>
        <v/>
      </c>
      <c r="S429" s="230" t="str">
        <f t="shared" si="27"/>
        <v/>
      </c>
      <c r="T429" s="229"/>
      <c r="U429" s="229"/>
      <c r="V429" s="230" t="str">
        <f t="shared" si="28"/>
        <v/>
      </c>
      <c r="W429" s="178"/>
      <c r="X429" s="204"/>
      <c r="Y429" s="204"/>
      <c r="Z429" s="204"/>
      <c r="AA429" s="149"/>
      <c r="AB429" s="149"/>
    </row>
    <row r="430" spans="1:28" x14ac:dyDescent="0.25">
      <c r="A430" s="153" t="str">
        <f>IF('For Requestors'!A425 = "","",'For Requestors'!A425)</f>
        <v/>
      </c>
      <c r="B430" s="45" t="str">
        <f>IF('For Requestors'!B425="","",'For Requestors'!B425)</f>
        <v/>
      </c>
      <c r="C430" s="236" t="str">
        <f>IF('For Requestors'!C425="","",'For Requestors'!C425)</f>
        <v/>
      </c>
      <c r="D430" s="179"/>
      <c r="E430" s="148"/>
      <c r="F430" s="225" t="str">
        <f>IF('For Requestors'!L425="","",'For Requestors'!L425)</f>
        <v/>
      </c>
      <c r="G430" s="226" t="str">
        <f>IF('For Requestors'!M425="","",'For Requestors'!M425)</f>
        <v/>
      </c>
      <c r="H430" s="227" t="str">
        <f>IF('For Requestors'!N425="","",'For Requestors'!N425)</f>
        <v/>
      </c>
      <c r="I430" s="211" t="str">
        <f>IF('For Requestors'!K425=0,"",'For Requestors'!K425)</f>
        <v/>
      </c>
      <c r="J430" s="46" t="str">
        <f>IFERROR('For Requestors'!K425/43560,"")</f>
        <v/>
      </c>
      <c r="K430" s="228" t="str">
        <f t="shared" si="25"/>
        <v/>
      </c>
      <c r="L430" s="199" t="str">
        <f>IF('For Requestors'!D425/43560=0,"",'For Requestors'!D425/43560)</f>
        <v/>
      </c>
      <c r="M430" s="199" t="str">
        <f>IF(AND('For Requestors'!E425=0,'For Requestors'!G425=0,'For Requestors'!A425=""),"",SUM('For Requestors'!E425:'For Requestors'!G425)/43560)</f>
        <v/>
      </c>
      <c r="N430" s="199" t="str">
        <f>IF(AND('For Requestors'!H425=0,'For Requestors'!I425=0),"",SUM('For Requestors'!H425:'For Requestors'!I425)/43560)</f>
        <v/>
      </c>
      <c r="O430" s="229"/>
      <c r="P430" s="230" t="str">
        <f>IF('For Requestors'!C425="","",((SUM('For Requestors'!E425:G425)/43560)*O430)*0.9)</f>
        <v/>
      </c>
      <c r="Q430" s="230" t="str">
        <f>IF('For Requestors'!C425="","",((SUM('For Requestors'!H425:I425)/43560)*O430)*0.5)</f>
        <v/>
      </c>
      <c r="R430" s="230" t="str">
        <f t="shared" si="26"/>
        <v/>
      </c>
      <c r="S430" s="230" t="str">
        <f t="shared" si="27"/>
        <v/>
      </c>
      <c r="T430" s="229"/>
      <c r="U430" s="229"/>
      <c r="V430" s="230" t="str">
        <f t="shared" si="28"/>
        <v/>
      </c>
      <c r="W430" s="178"/>
      <c r="X430" s="204"/>
      <c r="Y430" s="204"/>
      <c r="Z430" s="204"/>
      <c r="AA430" s="149"/>
      <c r="AB430" s="149"/>
    </row>
    <row r="431" spans="1:28" x14ac:dyDescent="0.25">
      <c r="A431" s="153" t="str">
        <f>IF('For Requestors'!A426 = "","",'For Requestors'!A426)</f>
        <v/>
      </c>
      <c r="B431" s="45" t="str">
        <f>IF('For Requestors'!B426="","",'For Requestors'!B426)</f>
        <v/>
      </c>
      <c r="C431" s="236" t="str">
        <f>IF('For Requestors'!C426="","",'For Requestors'!C426)</f>
        <v/>
      </c>
      <c r="D431" s="179"/>
      <c r="E431" s="148"/>
      <c r="F431" s="225" t="str">
        <f>IF('For Requestors'!L426="","",'For Requestors'!L426)</f>
        <v/>
      </c>
      <c r="G431" s="226" t="str">
        <f>IF('For Requestors'!M426="","",'For Requestors'!M426)</f>
        <v/>
      </c>
      <c r="H431" s="227" t="str">
        <f>IF('For Requestors'!N426="","",'For Requestors'!N426)</f>
        <v/>
      </c>
      <c r="I431" s="211" t="str">
        <f>IF('For Requestors'!K426=0,"",'For Requestors'!K426)</f>
        <v/>
      </c>
      <c r="J431" s="46" t="str">
        <f>IFERROR('For Requestors'!K426/43560,"")</f>
        <v/>
      </c>
      <c r="K431" s="228" t="str">
        <f t="shared" si="25"/>
        <v/>
      </c>
      <c r="L431" s="199" t="str">
        <f>IF('For Requestors'!D426/43560=0,"",'For Requestors'!D426/43560)</f>
        <v/>
      </c>
      <c r="M431" s="199" t="str">
        <f>IF(AND('For Requestors'!E426=0,'For Requestors'!G426=0,'For Requestors'!A426=""),"",SUM('For Requestors'!E426:'For Requestors'!G426)/43560)</f>
        <v/>
      </c>
      <c r="N431" s="199" t="str">
        <f>IF(AND('For Requestors'!H426=0,'For Requestors'!I426=0),"",SUM('For Requestors'!H426:'For Requestors'!I426)/43560)</f>
        <v/>
      </c>
      <c r="O431" s="229"/>
      <c r="P431" s="230" t="str">
        <f>IF('For Requestors'!C426="","",((SUM('For Requestors'!E426:G426)/43560)*O431)*0.9)</f>
        <v/>
      </c>
      <c r="Q431" s="230" t="str">
        <f>IF('For Requestors'!C426="","",((SUM('For Requestors'!H426:I426)/43560)*O431)*0.5)</f>
        <v/>
      </c>
      <c r="R431" s="230" t="str">
        <f t="shared" si="26"/>
        <v/>
      </c>
      <c r="S431" s="230" t="str">
        <f t="shared" si="27"/>
        <v/>
      </c>
      <c r="T431" s="229"/>
      <c r="U431" s="229"/>
      <c r="V431" s="230" t="str">
        <f t="shared" si="28"/>
        <v/>
      </c>
      <c r="W431" s="178"/>
      <c r="X431" s="204"/>
      <c r="Y431" s="204"/>
      <c r="Z431" s="204"/>
      <c r="AA431" s="149"/>
      <c r="AB431" s="149"/>
    </row>
    <row r="432" spans="1:28" x14ac:dyDescent="0.25">
      <c r="A432" s="153" t="str">
        <f>IF('For Requestors'!A427 = "","",'For Requestors'!A427)</f>
        <v/>
      </c>
      <c r="B432" s="45" t="str">
        <f>IF('For Requestors'!B427="","",'For Requestors'!B427)</f>
        <v/>
      </c>
      <c r="C432" s="236" t="str">
        <f>IF('For Requestors'!C427="","",'For Requestors'!C427)</f>
        <v/>
      </c>
      <c r="D432" s="179"/>
      <c r="E432" s="148"/>
      <c r="F432" s="225" t="str">
        <f>IF('For Requestors'!L427="","",'For Requestors'!L427)</f>
        <v/>
      </c>
      <c r="G432" s="226" t="str">
        <f>IF('For Requestors'!M427="","",'For Requestors'!M427)</f>
        <v/>
      </c>
      <c r="H432" s="227" t="str">
        <f>IF('For Requestors'!N427="","",'For Requestors'!N427)</f>
        <v/>
      </c>
      <c r="I432" s="211" t="str">
        <f>IF('For Requestors'!K427=0,"",'For Requestors'!K427)</f>
        <v/>
      </c>
      <c r="J432" s="46" t="str">
        <f>IFERROR('For Requestors'!K427/43560,"")</f>
        <v/>
      </c>
      <c r="K432" s="228" t="str">
        <f t="shared" si="25"/>
        <v/>
      </c>
      <c r="L432" s="199" t="str">
        <f>IF('For Requestors'!D427/43560=0,"",'For Requestors'!D427/43560)</f>
        <v/>
      </c>
      <c r="M432" s="199" t="str">
        <f>IF(AND('For Requestors'!E427=0,'For Requestors'!G427=0,'For Requestors'!A427=""),"",SUM('For Requestors'!E427:'For Requestors'!G427)/43560)</f>
        <v/>
      </c>
      <c r="N432" s="199" t="str">
        <f>IF(AND('For Requestors'!H427=0,'For Requestors'!I427=0),"",SUM('For Requestors'!H427:'For Requestors'!I427)/43560)</f>
        <v/>
      </c>
      <c r="O432" s="229"/>
      <c r="P432" s="230" t="str">
        <f>IF('For Requestors'!C427="","",((SUM('For Requestors'!E427:G427)/43560)*O432)*0.9)</f>
        <v/>
      </c>
      <c r="Q432" s="230" t="str">
        <f>IF('For Requestors'!C427="","",((SUM('For Requestors'!H427:I427)/43560)*O432)*0.5)</f>
        <v/>
      </c>
      <c r="R432" s="230" t="str">
        <f t="shared" si="26"/>
        <v/>
      </c>
      <c r="S432" s="230" t="str">
        <f t="shared" si="27"/>
        <v/>
      </c>
      <c r="T432" s="229"/>
      <c r="U432" s="229"/>
      <c r="V432" s="230" t="str">
        <f t="shared" si="28"/>
        <v/>
      </c>
      <c r="W432" s="178"/>
      <c r="X432" s="204"/>
      <c r="Y432" s="204"/>
      <c r="Z432" s="204"/>
      <c r="AA432" s="149"/>
      <c r="AB432" s="149"/>
    </row>
    <row r="433" spans="1:28" x14ac:dyDescent="0.25">
      <c r="A433" s="153" t="str">
        <f>IF('For Requestors'!A428 = "","",'For Requestors'!A428)</f>
        <v/>
      </c>
      <c r="B433" s="45" t="str">
        <f>IF('For Requestors'!B428="","",'For Requestors'!B428)</f>
        <v/>
      </c>
      <c r="C433" s="236" t="str">
        <f>IF('For Requestors'!C428="","",'For Requestors'!C428)</f>
        <v/>
      </c>
      <c r="D433" s="179"/>
      <c r="E433" s="148"/>
      <c r="F433" s="225" t="str">
        <f>IF('For Requestors'!L428="","",'For Requestors'!L428)</f>
        <v/>
      </c>
      <c r="G433" s="226" t="str">
        <f>IF('For Requestors'!M428="","",'For Requestors'!M428)</f>
        <v/>
      </c>
      <c r="H433" s="227" t="str">
        <f>IF('For Requestors'!N428="","",'For Requestors'!N428)</f>
        <v/>
      </c>
      <c r="I433" s="211" t="str">
        <f>IF('For Requestors'!K428=0,"",'For Requestors'!K428)</f>
        <v/>
      </c>
      <c r="J433" s="46" t="str">
        <f>IFERROR('For Requestors'!K428/43560,"")</f>
        <v/>
      </c>
      <c r="K433" s="228" t="str">
        <f t="shared" si="25"/>
        <v/>
      </c>
      <c r="L433" s="199" t="str">
        <f>IF('For Requestors'!D428/43560=0,"",'For Requestors'!D428/43560)</f>
        <v/>
      </c>
      <c r="M433" s="199" t="str">
        <f>IF(AND('For Requestors'!E428=0,'For Requestors'!G428=0,'For Requestors'!A428=""),"",SUM('For Requestors'!E428:'For Requestors'!G428)/43560)</f>
        <v/>
      </c>
      <c r="N433" s="199" t="str">
        <f>IF(AND('For Requestors'!H428=0,'For Requestors'!I428=0),"",SUM('For Requestors'!H428:'For Requestors'!I428)/43560)</f>
        <v/>
      </c>
      <c r="O433" s="229"/>
      <c r="P433" s="230" t="str">
        <f>IF('For Requestors'!C428="","",((SUM('For Requestors'!E428:G428)/43560)*O433)*0.9)</f>
        <v/>
      </c>
      <c r="Q433" s="230" t="str">
        <f>IF('For Requestors'!C428="","",((SUM('For Requestors'!H428:I428)/43560)*O433)*0.5)</f>
        <v/>
      </c>
      <c r="R433" s="230" t="str">
        <f t="shared" si="26"/>
        <v/>
      </c>
      <c r="S433" s="230" t="str">
        <f t="shared" si="27"/>
        <v/>
      </c>
      <c r="T433" s="229"/>
      <c r="U433" s="229"/>
      <c r="V433" s="230" t="str">
        <f t="shared" si="28"/>
        <v/>
      </c>
      <c r="W433" s="178"/>
      <c r="X433" s="204"/>
      <c r="Y433" s="204"/>
      <c r="Z433" s="204"/>
      <c r="AA433" s="149"/>
      <c r="AB433" s="149"/>
    </row>
    <row r="434" spans="1:28" x14ac:dyDescent="0.25">
      <c r="A434" s="153" t="str">
        <f>IF('For Requestors'!A429 = "","",'For Requestors'!A429)</f>
        <v/>
      </c>
      <c r="B434" s="45" t="str">
        <f>IF('For Requestors'!B429="","",'For Requestors'!B429)</f>
        <v/>
      </c>
      <c r="C434" s="236" t="str">
        <f>IF('For Requestors'!C429="","",'For Requestors'!C429)</f>
        <v/>
      </c>
      <c r="D434" s="179"/>
      <c r="E434" s="148"/>
      <c r="F434" s="225" t="str">
        <f>IF('For Requestors'!L429="","",'For Requestors'!L429)</f>
        <v/>
      </c>
      <c r="G434" s="226" t="str">
        <f>IF('For Requestors'!M429="","",'For Requestors'!M429)</f>
        <v/>
      </c>
      <c r="H434" s="227" t="str">
        <f>IF('For Requestors'!N429="","",'For Requestors'!N429)</f>
        <v/>
      </c>
      <c r="I434" s="211" t="str">
        <f>IF('For Requestors'!K429=0,"",'For Requestors'!K429)</f>
        <v/>
      </c>
      <c r="J434" s="46" t="str">
        <f>IFERROR('For Requestors'!K429/43560,"")</f>
        <v/>
      </c>
      <c r="K434" s="228" t="str">
        <f t="shared" si="25"/>
        <v/>
      </c>
      <c r="L434" s="199" t="str">
        <f>IF('For Requestors'!D429/43560=0,"",'For Requestors'!D429/43560)</f>
        <v/>
      </c>
      <c r="M434" s="199" t="str">
        <f>IF(AND('For Requestors'!E429=0,'For Requestors'!G429=0,'For Requestors'!A429=""),"",SUM('For Requestors'!E429:'For Requestors'!G429)/43560)</f>
        <v/>
      </c>
      <c r="N434" s="199" t="str">
        <f>IF(AND('For Requestors'!H429=0,'For Requestors'!I429=0),"",SUM('For Requestors'!H429:'For Requestors'!I429)/43560)</f>
        <v/>
      </c>
      <c r="O434" s="229"/>
      <c r="P434" s="230" t="str">
        <f>IF('For Requestors'!C429="","",((SUM('For Requestors'!E429:G429)/43560)*O434)*0.9)</f>
        <v/>
      </c>
      <c r="Q434" s="230" t="str">
        <f>IF('For Requestors'!C429="","",((SUM('For Requestors'!H429:I429)/43560)*O434)*0.5)</f>
        <v/>
      </c>
      <c r="R434" s="230" t="str">
        <f t="shared" si="26"/>
        <v/>
      </c>
      <c r="S434" s="230" t="str">
        <f t="shared" si="27"/>
        <v/>
      </c>
      <c r="T434" s="229"/>
      <c r="U434" s="229"/>
      <c r="V434" s="230" t="str">
        <f t="shared" si="28"/>
        <v/>
      </c>
      <c r="W434" s="178"/>
      <c r="X434" s="204"/>
      <c r="Y434" s="204"/>
      <c r="Z434" s="204"/>
      <c r="AA434" s="149"/>
      <c r="AB434" s="149"/>
    </row>
    <row r="435" spans="1:28" x14ac:dyDescent="0.25">
      <c r="A435" s="153" t="str">
        <f>IF('For Requestors'!A430 = "","",'For Requestors'!A430)</f>
        <v/>
      </c>
      <c r="B435" s="45" t="str">
        <f>IF('For Requestors'!B430="","",'For Requestors'!B430)</f>
        <v/>
      </c>
      <c r="C435" s="236" t="str">
        <f>IF('For Requestors'!C430="","",'For Requestors'!C430)</f>
        <v/>
      </c>
      <c r="D435" s="179"/>
      <c r="E435" s="148"/>
      <c r="F435" s="225" t="str">
        <f>IF('For Requestors'!L430="","",'For Requestors'!L430)</f>
        <v/>
      </c>
      <c r="G435" s="226" t="str">
        <f>IF('For Requestors'!M430="","",'For Requestors'!M430)</f>
        <v/>
      </c>
      <c r="H435" s="227" t="str">
        <f>IF('For Requestors'!N430="","",'For Requestors'!N430)</f>
        <v/>
      </c>
      <c r="I435" s="211" t="str">
        <f>IF('For Requestors'!K430=0,"",'For Requestors'!K430)</f>
        <v/>
      </c>
      <c r="J435" s="46" t="str">
        <f>IFERROR('For Requestors'!K430/43560,"")</f>
        <v/>
      </c>
      <c r="K435" s="228" t="str">
        <f t="shared" si="25"/>
        <v/>
      </c>
      <c r="L435" s="199" t="str">
        <f>IF('For Requestors'!D430/43560=0,"",'For Requestors'!D430/43560)</f>
        <v/>
      </c>
      <c r="M435" s="199" t="str">
        <f>IF(AND('For Requestors'!E430=0,'For Requestors'!G430=0,'For Requestors'!A430=""),"",SUM('For Requestors'!E430:'For Requestors'!G430)/43560)</f>
        <v/>
      </c>
      <c r="N435" s="199" t="str">
        <f>IF(AND('For Requestors'!H430=0,'For Requestors'!I430=0),"",SUM('For Requestors'!H430:'For Requestors'!I430)/43560)</f>
        <v/>
      </c>
      <c r="O435" s="229"/>
      <c r="P435" s="230" t="str">
        <f>IF('For Requestors'!C430="","",((SUM('For Requestors'!E430:G430)/43560)*O435)*0.9)</f>
        <v/>
      </c>
      <c r="Q435" s="230" t="str">
        <f>IF('For Requestors'!C430="","",((SUM('For Requestors'!H430:I430)/43560)*O435)*0.5)</f>
        <v/>
      </c>
      <c r="R435" s="230" t="str">
        <f t="shared" si="26"/>
        <v/>
      </c>
      <c r="S435" s="230" t="str">
        <f t="shared" si="27"/>
        <v/>
      </c>
      <c r="T435" s="229"/>
      <c r="U435" s="229"/>
      <c r="V435" s="230" t="str">
        <f t="shared" si="28"/>
        <v/>
      </c>
      <c r="W435" s="178"/>
      <c r="X435" s="204"/>
      <c r="Y435" s="204"/>
      <c r="Z435" s="204"/>
      <c r="AA435" s="149"/>
      <c r="AB435" s="149"/>
    </row>
    <row r="436" spans="1:28" x14ac:dyDescent="0.25">
      <c r="A436" s="153" t="str">
        <f>IF('For Requestors'!A431 = "","",'For Requestors'!A431)</f>
        <v/>
      </c>
      <c r="B436" s="45" t="str">
        <f>IF('For Requestors'!B431="","",'For Requestors'!B431)</f>
        <v/>
      </c>
      <c r="C436" s="236" t="str">
        <f>IF('For Requestors'!C431="","",'For Requestors'!C431)</f>
        <v/>
      </c>
      <c r="D436" s="179"/>
      <c r="E436" s="148"/>
      <c r="F436" s="225" t="str">
        <f>IF('For Requestors'!L431="","",'For Requestors'!L431)</f>
        <v/>
      </c>
      <c r="G436" s="226" t="str">
        <f>IF('For Requestors'!M431="","",'For Requestors'!M431)</f>
        <v/>
      </c>
      <c r="H436" s="227" t="str">
        <f>IF('For Requestors'!N431="","",'For Requestors'!N431)</f>
        <v/>
      </c>
      <c r="I436" s="211" t="str">
        <f>IF('For Requestors'!K431=0,"",'For Requestors'!K431)</f>
        <v/>
      </c>
      <c r="J436" s="46" t="str">
        <f>IFERROR('For Requestors'!K431/43560,"")</f>
        <v/>
      </c>
      <c r="K436" s="228" t="str">
        <f t="shared" si="25"/>
        <v/>
      </c>
      <c r="L436" s="199" t="str">
        <f>IF('For Requestors'!D431/43560=0,"",'For Requestors'!D431/43560)</f>
        <v/>
      </c>
      <c r="M436" s="199" t="str">
        <f>IF(AND('For Requestors'!E431=0,'For Requestors'!G431=0,'For Requestors'!A431=""),"",SUM('For Requestors'!E431:'For Requestors'!G431)/43560)</f>
        <v/>
      </c>
      <c r="N436" s="199" t="str">
        <f>IF(AND('For Requestors'!H431=0,'For Requestors'!I431=0),"",SUM('For Requestors'!H431:'For Requestors'!I431)/43560)</f>
        <v/>
      </c>
      <c r="O436" s="229"/>
      <c r="P436" s="230" t="str">
        <f>IF('For Requestors'!C431="","",((SUM('For Requestors'!E431:G431)/43560)*O436)*0.9)</f>
        <v/>
      </c>
      <c r="Q436" s="230" t="str">
        <f>IF('For Requestors'!C431="","",((SUM('For Requestors'!H431:I431)/43560)*O436)*0.5)</f>
        <v/>
      </c>
      <c r="R436" s="230" t="str">
        <f t="shared" si="26"/>
        <v/>
      </c>
      <c r="S436" s="230" t="str">
        <f t="shared" si="27"/>
        <v/>
      </c>
      <c r="T436" s="229"/>
      <c r="U436" s="229"/>
      <c r="V436" s="230" t="str">
        <f t="shared" si="28"/>
        <v/>
      </c>
      <c r="W436" s="178"/>
      <c r="X436" s="204"/>
      <c r="Y436" s="204"/>
      <c r="Z436" s="204"/>
      <c r="AA436" s="149"/>
      <c r="AB436" s="149"/>
    </row>
    <row r="437" spans="1:28" x14ac:dyDescent="0.25">
      <c r="A437" s="153" t="str">
        <f>IF('For Requestors'!A432 = "","",'For Requestors'!A432)</f>
        <v/>
      </c>
      <c r="B437" s="45" t="str">
        <f>IF('For Requestors'!B432="","",'For Requestors'!B432)</f>
        <v/>
      </c>
      <c r="C437" s="236" t="str">
        <f>IF('For Requestors'!C432="","",'For Requestors'!C432)</f>
        <v/>
      </c>
      <c r="D437" s="179"/>
      <c r="E437" s="148"/>
      <c r="F437" s="225" t="str">
        <f>IF('For Requestors'!L432="","",'For Requestors'!L432)</f>
        <v/>
      </c>
      <c r="G437" s="226" t="str">
        <f>IF('For Requestors'!M432="","",'For Requestors'!M432)</f>
        <v/>
      </c>
      <c r="H437" s="227" t="str">
        <f>IF('For Requestors'!N432="","",'For Requestors'!N432)</f>
        <v/>
      </c>
      <c r="I437" s="211" t="str">
        <f>IF('For Requestors'!K432=0,"",'For Requestors'!K432)</f>
        <v/>
      </c>
      <c r="J437" s="46" t="str">
        <f>IFERROR('For Requestors'!K432/43560,"")</f>
        <v/>
      </c>
      <c r="K437" s="228" t="str">
        <f t="shared" si="25"/>
        <v/>
      </c>
      <c r="L437" s="199" t="str">
        <f>IF('For Requestors'!D432/43560=0,"",'For Requestors'!D432/43560)</f>
        <v/>
      </c>
      <c r="M437" s="199" t="str">
        <f>IF(AND('For Requestors'!E432=0,'For Requestors'!G432=0,'For Requestors'!A432=""),"",SUM('For Requestors'!E432:'For Requestors'!G432)/43560)</f>
        <v/>
      </c>
      <c r="N437" s="199" t="str">
        <f>IF(AND('For Requestors'!H432=0,'For Requestors'!I432=0),"",SUM('For Requestors'!H432:'For Requestors'!I432)/43560)</f>
        <v/>
      </c>
      <c r="O437" s="229"/>
      <c r="P437" s="230" t="str">
        <f>IF('For Requestors'!C432="","",((SUM('For Requestors'!E432:G432)/43560)*O437)*0.9)</f>
        <v/>
      </c>
      <c r="Q437" s="230" t="str">
        <f>IF('For Requestors'!C432="","",((SUM('For Requestors'!H432:I432)/43560)*O437)*0.5)</f>
        <v/>
      </c>
      <c r="R437" s="230" t="str">
        <f t="shared" si="26"/>
        <v/>
      </c>
      <c r="S437" s="230" t="str">
        <f t="shared" si="27"/>
        <v/>
      </c>
      <c r="T437" s="229"/>
      <c r="U437" s="229"/>
      <c r="V437" s="230" t="str">
        <f t="shared" si="28"/>
        <v/>
      </c>
      <c r="W437" s="178"/>
      <c r="X437" s="204"/>
      <c r="Y437" s="204"/>
      <c r="Z437" s="204"/>
      <c r="AA437" s="149"/>
      <c r="AB437" s="149"/>
    </row>
    <row r="438" spans="1:28" x14ac:dyDescent="0.25">
      <c r="A438" s="153" t="str">
        <f>IF('For Requestors'!A433 = "","",'For Requestors'!A433)</f>
        <v/>
      </c>
      <c r="B438" s="45" t="str">
        <f>IF('For Requestors'!B433="","",'For Requestors'!B433)</f>
        <v/>
      </c>
      <c r="C438" s="236" t="str">
        <f>IF('For Requestors'!C433="","",'For Requestors'!C433)</f>
        <v/>
      </c>
      <c r="D438" s="179"/>
      <c r="E438" s="148"/>
      <c r="F438" s="225" t="str">
        <f>IF('For Requestors'!L433="","",'For Requestors'!L433)</f>
        <v/>
      </c>
      <c r="G438" s="226" t="str">
        <f>IF('For Requestors'!M433="","",'For Requestors'!M433)</f>
        <v/>
      </c>
      <c r="H438" s="227" t="str">
        <f>IF('For Requestors'!N433="","",'For Requestors'!N433)</f>
        <v/>
      </c>
      <c r="I438" s="211" t="str">
        <f>IF('For Requestors'!K433=0,"",'For Requestors'!K433)</f>
        <v/>
      </c>
      <c r="J438" s="46" t="str">
        <f>IFERROR('For Requestors'!K433/43560,"")</f>
        <v/>
      </c>
      <c r="K438" s="228" t="str">
        <f t="shared" si="25"/>
        <v/>
      </c>
      <c r="L438" s="199" t="str">
        <f>IF('For Requestors'!D433/43560=0,"",'For Requestors'!D433/43560)</f>
        <v/>
      </c>
      <c r="M438" s="199" t="str">
        <f>IF(AND('For Requestors'!E433=0,'For Requestors'!G433=0,'For Requestors'!A433=""),"",SUM('For Requestors'!E433:'For Requestors'!G433)/43560)</f>
        <v/>
      </c>
      <c r="N438" s="199" t="str">
        <f>IF(AND('For Requestors'!H433=0,'For Requestors'!I433=0),"",SUM('For Requestors'!H433:'For Requestors'!I433)/43560)</f>
        <v/>
      </c>
      <c r="O438" s="229"/>
      <c r="P438" s="230" t="str">
        <f>IF('For Requestors'!C433="","",((SUM('For Requestors'!E433:G433)/43560)*O438)*0.9)</f>
        <v/>
      </c>
      <c r="Q438" s="230" t="str">
        <f>IF('For Requestors'!C433="","",((SUM('For Requestors'!H433:I433)/43560)*O438)*0.5)</f>
        <v/>
      </c>
      <c r="R438" s="230" t="str">
        <f t="shared" si="26"/>
        <v/>
      </c>
      <c r="S438" s="230" t="str">
        <f t="shared" si="27"/>
        <v/>
      </c>
      <c r="T438" s="229"/>
      <c r="U438" s="229"/>
      <c r="V438" s="230" t="str">
        <f t="shared" si="28"/>
        <v/>
      </c>
      <c r="W438" s="178"/>
      <c r="X438" s="204"/>
      <c r="Y438" s="204"/>
      <c r="Z438" s="204"/>
      <c r="AA438" s="149"/>
      <c r="AB438" s="149"/>
    </row>
    <row r="439" spans="1:28" x14ac:dyDescent="0.25">
      <c r="A439" s="153" t="str">
        <f>IF('For Requestors'!A434 = "","",'For Requestors'!A434)</f>
        <v/>
      </c>
      <c r="B439" s="45" t="str">
        <f>IF('For Requestors'!B434="","",'For Requestors'!B434)</f>
        <v/>
      </c>
      <c r="C439" s="236" t="str">
        <f>IF('For Requestors'!C434="","",'For Requestors'!C434)</f>
        <v/>
      </c>
      <c r="D439" s="179"/>
      <c r="E439" s="148"/>
      <c r="F439" s="225" t="str">
        <f>IF('For Requestors'!L434="","",'For Requestors'!L434)</f>
        <v/>
      </c>
      <c r="G439" s="226" t="str">
        <f>IF('For Requestors'!M434="","",'For Requestors'!M434)</f>
        <v/>
      </c>
      <c r="H439" s="227" t="str">
        <f>IF('For Requestors'!N434="","",'For Requestors'!N434)</f>
        <v/>
      </c>
      <c r="I439" s="211" t="str">
        <f>IF('For Requestors'!K434=0,"",'For Requestors'!K434)</f>
        <v/>
      </c>
      <c r="J439" s="46" t="str">
        <f>IFERROR('For Requestors'!K434/43560,"")</f>
        <v/>
      </c>
      <c r="K439" s="228" t="str">
        <f t="shared" si="25"/>
        <v/>
      </c>
      <c r="L439" s="199" t="str">
        <f>IF('For Requestors'!D434/43560=0,"",'For Requestors'!D434/43560)</f>
        <v/>
      </c>
      <c r="M439" s="199" t="str">
        <f>IF(AND('For Requestors'!E434=0,'For Requestors'!G434=0,'For Requestors'!A434=""),"",SUM('For Requestors'!E434:'For Requestors'!G434)/43560)</f>
        <v/>
      </c>
      <c r="N439" s="199" t="str">
        <f>IF(AND('For Requestors'!H434=0,'For Requestors'!I434=0),"",SUM('For Requestors'!H434:'For Requestors'!I434)/43560)</f>
        <v/>
      </c>
      <c r="O439" s="229"/>
      <c r="P439" s="230" t="str">
        <f>IF('For Requestors'!C434="","",((SUM('For Requestors'!E434:G434)/43560)*O439)*0.9)</f>
        <v/>
      </c>
      <c r="Q439" s="230" t="str">
        <f>IF('For Requestors'!C434="","",((SUM('For Requestors'!H434:I434)/43560)*O439)*0.5)</f>
        <v/>
      </c>
      <c r="R439" s="230" t="str">
        <f t="shared" si="26"/>
        <v/>
      </c>
      <c r="S439" s="230" t="str">
        <f t="shared" si="27"/>
        <v/>
      </c>
      <c r="T439" s="229"/>
      <c r="U439" s="229"/>
      <c r="V439" s="230" t="str">
        <f t="shared" si="28"/>
        <v/>
      </c>
      <c r="W439" s="178"/>
      <c r="X439" s="204"/>
      <c r="Y439" s="204"/>
      <c r="Z439" s="204"/>
      <c r="AA439" s="149"/>
      <c r="AB439" s="149"/>
    </row>
    <row r="440" spans="1:28" x14ac:dyDescent="0.25">
      <c r="A440" s="153" t="str">
        <f>IF('For Requestors'!A435 = "","",'For Requestors'!A435)</f>
        <v/>
      </c>
      <c r="B440" s="45" t="str">
        <f>IF('For Requestors'!B435="","",'For Requestors'!B435)</f>
        <v/>
      </c>
      <c r="C440" s="236" t="str">
        <f>IF('For Requestors'!C435="","",'For Requestors'!C435)</f>
        <v/>
      </c>
      <c r="D440" s="179"/>
      <c r="E440" s="148"/>
      <c r="F440" s="225" t="str">
        <f>IF('For Requestors'!L435="","",'For Requestors'!L435)</f>
        <v/>
      </c>
      <c r="G440" s="226" t="str">
        <f>IF('For Requestors'!M435="","",'For Requestors'!M435)</f>
        <v/>
      </c>
      <c r="H440" s="227" t="str">
        <f>IF('For Requestors'!N435="","",'For Requestors'!N435)</f>
        <v/>
      </c>
      <c r="I440" s="211" t="str">
        <f>IF('For Requestors'!K435=0,"",'For Requestors'!K435)</f>
        <v/>
      </c>
      <c r="J440" s="46" t="str">
        <f>IFERROR('For Requestors'!K435/43560,"")</f>
        <v/>
      </c>
      <c r="K440" s="228" t="str">
        <f t="shared" si="25"/>
        <v/>
      </c>
      <c r="L440" s="199" t="str">
        <f>IF('For Requestors'!D435/43560=0,"",'For Requestors'!D435/43560)</f>
        <v/>
      </c>
      <c r="M440" s="199" t="str">
        <f>IF(AND('For Requestors'!E435=0,'For Requestors'!G435=0,'For Requestors'!A435=""),"",SUM('For Requestors'!E435:'For Requestors'!G435)/43560)</f>
        <v/>
      </c>
      <c r="N440" s="199" t="str">
        <f>IF(AND('For Requestors'!H435=0,'For Requestors'!I435=0),"",SUM('For Requestors'!H435:'For Requestors'!I435)/43560)</f>
        <v/>
      </c>
      <c r="O440" s="229"/>
      <c r="P440" s="230" t="str">
        <f>IF('For Requestors'!C435="","",((SUM('For Requestors'!E435:G435)/43560)*O440)*0.9)</f>
        <v/>
      </c>
      <c r="Q440" s="230" t="str">
        <f>IF('For Requestors'!C435="","",((SUM('For Requestors'!H435:I435)/43560)*O440)*0.5)</f>
        <v/>
      </c>
      <c r="R440" s="230" t="str">
        <f t="shared" si="26"/>
        <v/>
      </c>
      <c r="S440" s="230" t="str">
        <f t="shared" si="27"/>
        <v/>
      </c>
      <c r="T440" s="229"/>
      <c r="U440" s="229"/>
      <c r="V440" s="230" t="str">
        <f t="shared" si="28"/>
        <v/>
      </c>
      <c r="W440" s="178"/>
      <c r="X440" s="204"/>
      <c r="Y440" s="204"/>
      <c r="Z440" s="204"/>
      <c r="AA440" s="149"/>
      <c r="AB440" s="149"/>
    </row>
    <row r="441" spans="1:28" x14ac:dyDescent="0.25">
      <c r="A441" s="153" t="str">
        <f>IF('For Requestors'!A436 = "","",'For Requestors'!A436)</f>
        <v/>
      </c>
      <c r="B441" s="45" t="str">
        <f>IF('For Requestors'!B436="","",'For Requestors'!B436)</f>
        <v/>
      </c>
      <c r="C441" s="236" t="str">
        <f>IF('For Requestors'!C436="","",'For Requestors'!C436)</f>
        <v/>
      </c>
      <c r="D441" s="179"/>
      <c r="E441" s="148"/>
      <c r="F441" s="225" t="str">
        <f>IF('For Requestors'!L436="","",'For Requestors'!L436)</f>
        <v/>
      </c>
      <c r="G441" s="226" t="str">
        <f>IF('For Requestors'!M436="","",'For Requestors'!M436)</f>
        <v/>
      </c>
      <c r="H441" s="227" t="str">
        <f>IF('For Requestors'!N436="","",'For Requestors'!N436)</f>
        <v/>
      </c>
      <c r="I441" s="211" t="str">
        <f>IF('For Requestors'!K436=0,"",'For Requestors'!K436)</f>
        <v/>
      </c>
      <c r="J441" s="46" t="str">
        <f>IFERROR('For Requestors'!K436/43560,"")</f>
        <v/>
      </c>
      <c r="K441" s="228" t="str">
        <f t="shared" si="25"/>
        <v/>
      </c>
      <c r="L441" s="199" t="str">
        <f>IF('For Requestors'!D436/43560=0,"",'For Requestors'!D436/43560)</f>
        <v/>
      </c>
      <c r="M441" s="199" t="str">
        <f>IF(AND('For Requestors'!E436=0,'For Requestors'!G436=0,'For Requestors'!A436=""),"",SUM('For Requestors'!E436:'For Requestors'!G436)/43560)</f>
        <v/>
      </c>
      <c r="N441" s="199" t="str">
        <f>IF(AND('For Requestors'!H436=0,'For Requestors'!I436=0),"",SUM('For Requestors'!H436:'For Requestors'!I436)/43560)</f>
        <v/>
      </c>
      <c r="O441" s="229"/>
      <c r="P441" s="230" t="str">
        <f>IF('For Requestors'!C436="","",((SUM('For Requestors'!E436:G436)/43560)*O441)*0.9)</f>
        <v/>
      </c>
      <c r="Q441" s="230" t="str">
        <f>IF('For Requestors'!C436="","",((SUM('For Requestors'!H436:I436)/43560)*O441)*0.5)</f>
        <v/>
      </c>
      <c r="R441" s="230" t="str">
        <f t="shared" si="26"/>
        <v/>
      </c>
      <c r="S441" s="230" t="str">
        <f t="shared" si="27"/>
        <v/>
      </c>
      <c r="T441" s="229"/>
      <c r="U441" s="229"/>
      <c r="V441" s="230" t="str">
        <f t="shared" si="28"/>
        <v/>
      </c>
      <c r="W441" s="178"/>
      <c r="X441" s="204"/>
      <c r="Y441" s="204"/>
      <c r="Z441" s="204"/>
      <c r="AA441" s="149"/>
      <c r="AB441" s="149"/>
    </row>
    <row r="442" spans="1:28" x14ac:dyDescent="0.25">
      <c r="A442" s="153" t="str">
        <f>IF('For Requestors'!A437 = "","",'For Requestors'!A437)</f>
        <v/>
      </c>
      <c r="B442" s="45" t="str">
        <f>IF('For Requestors'!B437="","",'For Requestors'!B437)</f>
        <v/>
      </c>
      <c r="C442" s="236" t="str">
        <f>IF('For Requestors'!C437="","",'For Requestors'!C437)</f>
        <v/>
      </c>
      <c r="D442" s="179"/>
      <c r="E442" s="148"/>
      <c r="F442" s="225" t="str">
        <f>IF('For Requestors'!L437="","",'For Requestors'!L437)</f>
        <v/>
      </c>
      <c r="G442" s="226" t="str">
        <f>IF('For Requestors'!M437="","",'For Requestors'!M437)</f>
        <v/>
      </c>
      <c r="H442" s="227" t="str">
        <f>IF('For Requestors'!N437="","",'For Requestors'!N437)</f>
        <v/>
      </c>
      <c r="I442" s="211" t="str">
        <f>IF('For Requestors'!K437=0,"",'For Requestors'!K437)</f>
        <v/>
      </c>
      <c r="J442" s="46" t="str">
        <f>IFERROR('For Requestors'!K437/43560,"")</f>
        <v/>
      </c>
      <c r="K442" s="228" t="str">
        <f t="shared" si="25"/>
        <v/>
      </c>
      <c r="L442" s="199" t="str">
        <f>IF('For Requestors'!D437/43560=0,"",'For Requestors'!D437/43560)</f>
        <v/>
      </c>
      <c r="M442" s="199" t="str">
        <f>IF(AND('For Requestors'!E437=0,'For Requestors'!G437=0,'For Requestors'!A437=""),"",SUM('For Requestors'!E437:'For Requestors'!G437)/43560)</f>
        <v/>
      </c>
      <c r="N442" s="199" t="str">
        <f>IF(AND('For Requestors'!H437=0,'For Requestors'!I437=0),"",SUM('For Requestors'!H437:'For Requestors'!I437)/43560)</f>
        <v/>
      </c>
      <c r="O442" s="229"/>
      <c r="P442" s="230" t="str">
        <f>IF('For Requestors'!C437="","",((SUM('For Requestors'!E437:G437)/43560)*O442)*0.9)</f>
        <v/>
      </c>
      <c r="Q442" s="230" t="str">
        <f>IF('For Requestors'!C437="","",((SUM('For Requestors'!H437:I437)/43560)*O442)*0.5)</f>
        <v/>
      </c>
      <c r="R442" s="230" t="str">
        <f t="shared" si="26"/>
        <v/>
      </c>
      <c r="S442" s="230" t="str">
        <f t="shared" si="27"/>
        <v/>
      </c>
      <c r="T442" s="229"/>
      <c r="U442" s="229"/>
      <c r="V442" s="230" t="str">
        <f t="shared" si="28"/>
        <v/>
      </c>
      <c r="W442" s="178"/>
      <c r="X442" s="204"/>
      <c r="Y442" s="204"/>
      <c r="Z442" s="204"/>
      <c r="AA442" s="149"/>
      <c r="AB442" s="149"/>
    </row>
    <row r="443" spans="1:28" x14ac:dyDescent="0.25">
      <c r="A443" s="153" t="str">
        <f>IF('For Requestors'!A438 = "","",'For Requestors'!A438)</f>
        <v/>
      </c>
      <c r="B443" s="45" t="str">
        <f>IF('For Requestors'!B438="","",'For Requestors'!B438)</f>
        <v/>
      </c>
      <c r="C443" s="236" t="str">
        <f>IF('For Requestors'!C438="","",'For Requestors'!C438)</f>
        <v/>
      </c>
      <c r="D443" s="179"/>
      <c r="E443" s="148"/>
      <c r="F443" s="225" t="str">
        <f>IF('For Requestors'!L438="","",'For Requestors'!L438)</f>
        <v/>
      </c>
      <c r="G443" s="226" t="str">
        <f>IF('For Requestors'!M438="","",'For Requestors'!M438)</f>
        <v/>
      </c>
      <c r="H443" s="227" t="str">
        <f>IF('For Requestors'!N438="","",'For Requestors'!N438)</f>
        <v/>
      </c>
      <c r="I443" s="211" t="str">
        <f>IF('For Requestors'!K438=0,"",'For Requestors'!K438)</f>
        <v/>
      </c>
      <c r="J443" s="46" t="str">
        <f>IFERROR('For Requestors'!K438/43560,"")</f>
        <v/>
      </c>
      <c r="K443" s="228" t="str">
        <f t="shared" si="25"/>
        <v/>
      </c>
      <c r="L443" s="199" t="str">
        <f>IF('For Requestors'!D438/43560=0,"",'For Requestors'!D438/43560)</f>
        <v/>
      </c>
      <c r="M443" s="199" t="str">
        <f>IF(AND('For Requestors'!E438=0,'For Requestors'!G438=0,'For Requestors'!A438=""),"",SUM('For Requestors'!E438:'For Requestors'!G438)/43560)</f>
        <v/>
      </c>
      <c r="N443" s="199" t="str">
        <f>IF(AND('For Requestors'!H438=0,'For Requestors'!I438=0),"",SUM('For Requestors'!H438:'For Requestors'!I438)/43560)</f>
        <v/>
      </c>
      <c r="O443" s="229"/>
      <c r="P443" s="230" t="str">
        <f>IF('For Requestors'!C438="","",((SUM('For Requestors'!E438:G438)/43560)*O443)*0.9)</f>
        <v/>
      </c>
      <c r="Q443" s="230" t="str">
        <f>IF('For Requestors'!C438="","",((SUM('For Requestors'!H438:I438)/43560)*O443)*0.5)</f>
        <v/>
      </c>
      <c r="R443" s="230" t="str">
        <f t="shared" si="26"/>
        <v/>
      </c>
      <c r="S443" s="230" t="str">
        <f t="shared" si="27"/>
        <v/>
      </c>
      <c r="T443" s="229"/>
      <c r="U443" s="229"/>
      <c r="V443" s="230" t="str">
        <f t="shared" si="28"/>
        <v/>
      </c>
      <c r="W443" s="178"/>
      <c r="X443" s="204"/>
      <c r="Y443" s="204"/>
      <c r="Z443" s="204"/>
      <c r="AA443" s="149"/>
      <c r="AB443" s="149"/>
    </row>
    <row r="444" spans="1:28" x14ac:dyDescent="0.25">
      <c r="A444" s="153" t="str">
        <f>IF('For Requestors'!A439 = "","",'For Requestors'!A439)</f>
        <v/>
      </c>
      <c r="B444" s="45" t="str">
        <f>IF('For Requestors'!B439="","",'For Requestors'!B439)</f>
        <v/>
      </c>
      <c r="C444" s="236" t="str">
        <f>IF('For Requestors'!C439="","",'For Requestors'!C439)</f>
        <v/>
      </c>
      <c r="D444" s="179"/>
      <c r="E444" s="148"/>
      <c r="F444" s="225" t="str">
        <f>IF('For Requestors'!L439="","",'For Requestors'!L439)</f>
        <v/>
      </c>
      <c r="G444" s="226" t="str">
        <f>IF('For Requestors'!M439="","",'For Requestors'!M439)</f>
        <v/>
      </c>
      <c r="H444" s="227" t="str">
        <f>IF('For Requestors'!N439="","",'For Requestors'!N439)</f>
        <v/>
      </c>
      <c r="I444" s="211" t="str">
        <f>IF('For Requestors'!K439=0,"",'For Requestors'!K439)</f>
        <v/>
      </c>
      <c r="J444" s="46" t="str">
        <f>IFERROR('For Requestors'!K439/43560,"")</f>
        <v/>
      </c>
      <c r="K444" s="228" t="str">
        <f t="shared" si="25"/>
        <v/>
      </c>
      <c r="L444" s="199" t="str">
        <f>IF('For Requestors'!D439/43560=0,"",'For Requestors'!D439/43560)</f>
        <v/>
      </c>
      <c r="M444" s="199" t="str">
        <f>IF(AND('For Requestors'!E439=0,'For Requestors'!G439=0,'For Requestors'!A439=""),"",SUM('For Requestors'!E439:'For Requestors'!G439)/43560)</f>
        <v/>
      </c>
      <c r="N444" s="199" t="str">
        <f>IF(AND('For Requestors'!H439=0,'For Requestors'!I439=0),"",SUM('For Requestors'!H439:'For Requestors'!I439)/43560)</f>
        <v/>
      </c>
      <c r="O444" s="229"/>
      <c r="P444" s="230" t="str">
        <f>IF('For Requestors'!C439="","",((SUM('For Requestors'!E439:G439)/43560)*O444)*0.9)</f>
        <v/>
      </c>
      <c r="Q444" s="230" t="str">
        <f>IF('For Requestors'!C439="","",((SUM('For Requestors'!H439:I439)/43560)*O444)*0.5)</f>
        <v/>
      </c>
      <c r="R444" s="230" t="str">
        <f t="shared" si="26"/>
        <v/>
      </c>
      <c r="S444" s="230" t="str">
        <f t="shared" si="27"/>
        <v/>
      </c>
      <c r="T444" s="229"/>
      <c r="U444" s="229"/>
      <c r="V444" s="230" t="str">
        <f t="shared" si="28"/>
        <v/>
      </c>
      <c r="W444" s="178"/>
      <c r="X444" s="204"/>
      <c r="Y444" s="204"/>
      <c r="Z444" s="204"/>
      <c r="AA444" s="149"/>
      <c r="AB444" s="149"/>
    </row>
    <row r="445" spans="1:28" x14ac:dyDescent="0.25">
      <c r="A445" s="153" t="str">
        <f>IF('For Requestors'!A440 = "","",'For Requestors'!A440)</f>
        <v/>
      </c>
      <c r="B445" s="45" t="str">
        <f>IF('For Requestors'!B440="","",'For Requestors'!B440)</f>
        <v/>
      </c>
      <c r="C445" s="236" t="str">
        <f>IF('For Requestors'!C440="","",'For Requestors'!C440)</f>
        <v/>
      </c>
      <c r="D445" s="179"/>
      <c r="E445" s="148"/>
      <c r="F445" s="225" t="str">
        <f>IF('For Requestors'!L440="","",'For Requestors'!L440)</f>
        <v/>
      </c>
      <c r="G445" s="226" t="str">
        <f>IF('For Requestors'!M440="","",'For Requestors'!M440)</f>
        <v/>
      </c>
      <c r="H445" s="227" t="str">
        <f>IF('For Requestors'!N440="","",'For Requestors'!N440)</f>
        <v/>
      </c>
      <c r="I445" s="211" t="str">
        <f>IF('For Requestors'!K440=0,"",'For Requestors'!K440)</f>
        <v/>
      </c>
      <c r="J445" s="46" t="str">
        <f>IFERROR('For Requestors'!K440/43560,"")</f>
        <v/>
      </c>
      <c r="K445" s="228" t="str">
        <f t="shared" si="25"/>
        <v/>
      </c>
      <c r="L445" s="199" t="str">
        <f>IF('For Requestors'!D440/43560=0,"",'For Requestors'!D440/43560)</f>
        <v/>
      </c>
      <c r="M445" s="199" t="str">
        <f>IF(AND('For Requestors'!E440=0,'For Requestors'!G440=0,'For Requestors'!A440=""),"",SUM('For Requestors'!E440:'For Requestors'!G440)/43560)</f>
        <v/>
      </c>
      <c r="N445" s="199" t="str">
        <f>IF(AND('For Requestors'!H440=0,'For Requestors'!I440=0),"",SUM('For Requestors'!H440:'For Requestors'!I440)/43560)</f>
        <v/>
      </c>
      <c r="O445" s="229"/>
      <c r="P445" s="230" t="str">
        <f>IF('For Requestors'!C440="","",((SUM('For Requestors'!E440:G440)/43560)*O445)*0.9)</f>
        <v/>
      </c>
      <c r="Q445" s="230" t="str">
        <f>IF('For Requestors'!C440="","",((SUM('For Requestors'!H440:I440)/43560)*O445)*0.5)</f>
        <v/>
      </c>
      <c r="R445" s="230" t="str">
        <f t="shared" si="26"/>
        <v/>
      </c>
      <c r="S445" s="230" t="str">
        <f t="shared" si="27"/>
        <v/>
      </c>
      <c r="T445" s="229"/>
      <c r="U445" s="229"/>
      <c r="V445" s="230" t="str">
        <f t="shared" si="28"/>
        <v/>
      </c>
      <c r="W445" s="178"/>
      <c r="X445" s="204"/>
      <c r="Y445" s="204"/>
      <c r="Z445" s="204"/>
      <c r="AA445" s="149"/>
      <c r="AB445" s="149"/>
    </row>
    <row r="446" spans="1:28" x14ac:dyDescent="0.25">
      <c r="A446" s="153" t="str">
        <f>IF('For Requestors'!A441 = "","",'For Requestors'!A441)</f>
        <v/>
      </c>
      <c r="B446" s="45" t="str">
        <f>IF('For Requestors'!B441="","",'For Requestors'!B441)</f>
        <v/>
      </c>
      <c r="C446" s="236" t="str">
        <f>IF('For Requestors'!C441="","",'For Requestors'!C441)</f>
        <v/>
      </c>
      <c r="D446" s="179"/>
      <c r="E446" s="148"/>
      <c r="F446" s="225" t="str">
        <f>IF('For Requestors'!L441="","",'For Requestors'!L441)</f>
        <v/>
      </c>
      <c r="G446" s="226" t="str">
        <f>IF('For Requestors'!M441="","",'For Requestors'!M441)</f>
        <v/>
      </c>
      <c r="H446" s="227" t="str">
        <f>IF('For Requestors'!N441="","",'For Requestors'!N441)</f>
        <v/>
      </c>
      <c r="I446" s="211" t="str">
        <f>IF('For Requestors'!K441=0,"",'For Requestors'!K441)</f>
        <v/>
      </c>
      <c r="J446" s="46" t="str">
        <f>IFERROR('For Requestors'!K441/43560,"")</f>
        <v/>
      </c>
      <c r="K446" s="228" t="str">
        <f t="shared" si="25"/>
        <v/>
      </c>
      <c r="L446" s="199" t="str">
        <f>IF('For Requestors'!D441/43560=0,"",'For Requestors'!D441/43560)</f>
        <v/>
      </c>
      <c r="M446" s="199" t="str">
        <f>IF(AND('For Requestors'!E441=0,'For Requestors'!G441=0,'For Requestors'!A441=""),"",SUM('For Requestors'!E441:'For Requestors'!G441)/43560)</f>
        <v/>
      </c>
      <c r="N446" s="199" t="str">
        <f>IF(AND('For Requestors'!H441=0,'For Requestors'!I441=0),"",SUM('For Requestors'!H441:'For Requestors'!I441)/43560)</f>
        <v/>
      </c>
      <c r="O446" s="229"/>
      <c r="P446" s="230" t="str">
        <f>IF('For Requestors'!C441="","",((SUM('For Requestors'!E441:G441)/43560)*O446)*0.9)</f>
        <v/>
      </c>
      <c r="Q446" s="230" t="str">
        <f>IF('For Requestors'!C441="","",((SUM('For Requestors'!H441:I441)/43560)*O446)*0.5)</f>
        <v/>
      </c>
      <c r="R446" s="230" t="str">
        <f t="shared" si="26"/>
        <v/>
      </c>
      <c r="S446" s="230" t="str">
        <f t="shared" si="27"/>
        <v/>
      </c>
      <c r="T446" s="229"/>
      <c r="U446" s="229"/>
      <c r="V446" s="230" t="str">
        <f t="shared" si="28"/>
        <v/>
      </c>
      <c r="W446" s="178"/>
      <c r="X446" s="204"/>
      <c r="Y446" s="204"/>
      <c r="Z446" s="204"/>
      <c r="AA446" s="149"/>
      <c r="AB446" s="149"/>
    </row>
    <row r="447" spans="1:28" x14ac:dyDescent="0.25">
      <c r="A447" s="153" t="str">
        <f>IF('For Requestors'!A442 = "","",'For Requestors'!A442)</f>
        <v/>
      </c>
      <c r="B447" s="45" t="str">
        <f>IF('For Requestors'!B442="","",'For Requestors'!B442)</f>
        <v/>
      </c>
      <c r="C447" s="236" t="str">
        <f>IF('For Requestors'!C442="","",'For Requestors'!C442)</f>
        <v/>
      </c>
      <c r="D447" s="179"/>
      <c r="E447" s="148"/>
      <c r="F447" s="225" t="str">
        <f>IF('For Requestors'!L442="","",'For Requestors'!L442)</f>
        <v/>
      </c>
      <c r="G447" s="226" t="str">
        <f>IF('For Requestors'!M442="","",'For Requestors'!M442)</f>
        <v/>
      </c>
      <c r="H447" s="227" t="str">
        <f>IF('For Requestors'!N442="","",'For Requestors'!N442)</f>
        <v/>
      </c>
      <c r="I447" s="211" t="str">
        <f>IF('For Requestors'!K442=0,"",'For Requestors'!K442)</f>
        <v/>
      </c>
      <c r="J447" s="46" t="str">
        <f>IFERROR('For Requestors'!K442/43560,"")</f>
        <v/>
      </c>
      <c r="K447" s="228" t="str">
        <f t="shared" si="25"/>
        <v/>
      </c>
      <c r="L447" s="199" t="str">
        <f>IF('For Requestors'!D442/43560=0,"",'For Requestors'!D442/43560)</f>
        <v/>
      </c>
      <c r="M447" s="199" t="str">
        <f>IF(AND('For Requestors'!E442=0,'For Requestors'!G442=0,'For Requestors'!A442=""),"",SUM('For Requestors'!E442:'For Requestors'!G442)/43560)</f>
        <v/>
      </c>
      <c r="N447" s="199" t="str">
        <f>IF(AND('For Requestors'!H442=0,'For Requestors'!I442=0),"",SUM('For Requestors'!H442:'For Requestors'!I442)/43560)</f>
        <v/>
      </c>
      <c r="O447" s="229"/>
      <c r="P447" s="230" t="str">
        <f>IF('For Requestors'!C442="","",((SUM('For Requestors'!E442:G442)/43560)*O447)*0.9)</f>
        <v/>
      </c>
      <c r="Q447" s="230" t="str">
        <f>IF('For Requestors'!C442="","",((SUM('For Requestors'!H442:I442)/43560)*O447)*0.5)</f>
        <v/>
      </c>
      <c r="R447" s="230" t="str">
        <f t="shared" si="26"/>
        <v/>
      </c>
      <c r="S447" s="230" t="str">
        <f t="shared" si="27"/>
        <v/>
      </c>
      <c r="T447" s="229"/>
      <c r="U447" s="229"/>
      <c r="V447" s="230" t="str">
        <f t="shared" si="28"/>
        <v/>
      </c>
      <c r="W447" s="178"/>
      <c r="X447" s="204"/>
      <c r="Y447" s="204"/>
      <c r="Z447" s="204"/>
      <c r="AA447" s="149"/>
      <c r="AB447" s="149"/>
    </row>
    <row r="448" spans="1:28" x14ac:dyDescent="0.25">
      <c r="A448" s="153" t="str">
        <f>IF('For Requestors'!A443 = "","",'For Requestors'!A443)</f>
        <v/>
      </c>
      <c r="B448" s="45" t="str">
        <f>IF('For Requestors'!B443="","",'For Requestors'!B443)</f>
        <v/>
      </c>
      <c r="C448" s="236" t="str">
        <f>IF('For Requestors'!C443="","",'For Requestors'!C443)</f>
        <v/>
      </c>
      <c r="D448" s="179"/>
      <c r="E448" s="148"/>
      <c r="F448" s="225" t="str">
        <f>IF('For Requestors'!L443="","",'For Requestors'!L443)</f>
        <v/>
      </c>
      <c r="G448" s="226" t="str">
        <f>IF('For Requestors'!M443="","",'For Requestors'!M443)</f>
        <v/>
      </c>
      <c r="H448" s="227" t="str">
        <f>IF('For Requestors'!N443="","",'For Requestors'!N443)</f>
        <v/>
      </c>
      <c r="I448" s="211" t="str">
        <f>IF('For Requestors'!K443=0,"",'For Requestors'!K443)</f>
        <v/>
      </c>
      <c r="J448" s="46" t="str">
        <f>IFERROR('For Requestors'!K443/43560,"")</f>
        <v/>
      </c>
      <c r="K448" s="228" t="str">
        <f t="shared" si="25"/>
        <v/>
      </c>
      <c r="L448" s="199" t="str">
        <f>IF('For Requestors'!D443/43560=0,"",'For Requestors'!D443/43560)</f>
        <v/>
      </c>
      <c r="M448" s="199" t="str">
        <f>IF(AND('For Requestors'!E443=0,'For Requestors'!G443=0,'For Requestors'!A443=""),"",SUM('For Requestors'!E443:'For Requestors'!G443)/43560)</f>
        <v/>
      </c>
      <c r="N448" s="199" t="str">
        <f>IF(AND('For Requestors'!H443=0,'For Requestors'!I443=0),"",SUM('For Requestors'!H443:'For Requestors'!I443)/43560)</f>
        <v/>
      </c>
      <c r="O448" s="229"/>
      <c r="P448" s="230" t="str">
        <f>IF('For Requestors'!C443="","",((SUM('For Requestors'!E443:G443)/43560)*O448)*0.9)</f>
        <v/>
      </c>
      <c r="Q448" s="230" t="str">
        <f>IF('For Requestors'!C443="","",((SUM('For Requestors'!H443:I443)/43560)*O448)*0.5)</f>
        <v/>
      </c>
      <c r="R448" s="230" t="str">
        <f t="shared" si="26"/>
        <v/>
      </c>
      <c r="S448" s="230" t="str">
        <f t="shared" si="27"/>
        <v/>
      </c>
      <c r="T448" s="229"/>
      <c r="U448" s="229"/>
      <c r="V448" s="230" t="str">
        <f t="shared" si="28"/>
        <v/>
      </c>
      <c r="W448" s="178"/>
      <c r="X448" s="204"/>
      <c r="Y448" s="204"/>
      <c r="Z448" s="204"/>
      <c r="AA448" s="149"/>
      <c r="AB448" s="149"/>
    </row>
    <row r="449" spans="1:28" x14ac:dyDescent="0.25">
      <c r="A449" s="153" t="str">
        <f>IF('For Requestors'!A444 = "","",'For Requestors'!A444)</f>
        <v/>
      </c>
      <c r="B449" s="45" t="str">
        <f>IF('For Requestors'!B444="","",'For Requestors'!B444)</f>
        <v/>
      </c>
      <c r="C449" s="236" t="str">
        <f>IF('For Requestors'!C444="","",'For Requestors'!C444)</f>
        <v/>
      </c>
      <c r="D449" s="179"/>
      <c r="E449" s="148"/>
      <c r="F449" s="225" t="str">
        <f>IF('For Requestors'!L444="","",'For Requestors'!L444)</f>
        <v/>
      </c>
      <c r="G449" s="226" t="str">
        <f>IF('For Requestors'!M444="","",'For Requestors'!M444)</f>
        <v/>
      </c>
      <c r="H449" s="227" t="str">
        <f>IF('For Requestors'!N444="","",'For Requestors'!N444)</f>
        <v/>
      </c>
      <c r="I449" s="211" t="str">
        <f>IF('For Requestors'!K444=0,"",'For Requestors'!K444)</f>
        <v/>
      </c>
      <c r="J449" s="46" t="str">
        <f>IFERROR('For Requestors'!K444/43560,"")</f>
        <v/>
      </c>
      <c r="K449" s="228" t="str">
        <f t="shared" si="25"/>
        <v/>
      </c>
      <c r="L449" s="199" t="str">
        <f>IF('For Requestors'!D444/43560=0,"",'For Requestors'!D444/43560)</f>
        <v/>
      </c>
      <c r="M449" s="199" t="str">
        <f>IF(AND('For Requestors'!E444=0,'For Requestors'!G444=0,'For Requestors'!A444=""),"",SUM('For Requestors'!E444:'For Requestors'!G444)/43560)</f>
        <v/>
      </c>
      <c r="N449" s="199" t="str">
        <f>IF(AND('For Requestors'!H444=0,'For Requestors'!I444=0),"",SUM('For Requestors'!H444:'For Requestors'!I444)/43560)</f>
        <v/>
      </c>
      <c r="O449" s="229"/>
      <c r="P449" s="230" t="str">
        <f>IF('For Requestors'!C444="","",((SUM('For Requestors'!E444:G444)/43560)*O449)*0.9)</f>
        <v/>
      </c>
      <c r="Q449" s="230" t="str">
        <f>IF('For Requestors'!C444="","",((SUM('For Requestors'!H444:I444)/43560)*O449)*0.5)</f>
        <v/>
      </c>
      <c r="R449" s="230" t="str">
        <f t="shared" si="26"/>
        <v/>
      </c>
      <c r="S449" s="230" t="str">
        <f t="shared" si="27"/>
        <v/>
      </c>
      <c r="T449" s="229"/>
      <c r="U449" s="229"/>
      <c r="V449" s="230" t="str">
        <f t="shared" si="28"/>
        <v/>
      </c>
      <c r="W449" s="178"/>
      <c r="X449" s="204"/>
      <c r="Y449" s="204"/>
      <c r="Z449" s="204"/>
      <c r="AA449" s="149"/>
      <c r="AB449" s="149"/>
    </row>
    <row r="450" spans="1:28" x14ac:dyDescent="0.25">
      <c r="A450" s="153" t="str">
        <f>IF('For Requestors'!A445 = "","",'For Requestors'!A445)</f>
        <v/>
      </c>
      <c r="B450" s="45" t="str">
        <f>IF('For Requestors'!B445="","",'For Requestors'!B445)</f>
        <v/>
      </c>
      <c r="C450" s="236" t="str">
        <f>IF('For Requestors'!C445="","",'For Requestors'!C445)</f>
        <v/>
      </c>
      <c r="D450" s="179"/>
      <c r="E450" s="148"/>
      <c r="F450" s="225" t="str">
        <f>IF('For Requestors'!L445="","",'For Requestors'!L445)</f>
        <v/>
      </c>
      <c r="G450" s="226" t="str">
        <f>IF('For Requestors'!M445="","",'For Requestors'!M445)</f>
        <v/>
      </c>
      <c r="H450" s="227" t="str">
        <f>IF('For Requestors'!N445="","",'For Requestors'!N445)</f>
        <v/>
      </c>
      <c r="I450" s="211" t="str">
        <f>IF('For Requestors'!K445=0,"",'For Requestors'!K445)</f>
        <v/>
      </c>
      <c r="J450" s="46" t="str">
        <f>IFERROR('For Requestors'!K445/43560,"")</f>
        <v/>
      </c>
      <c r="K450" s="228" t="str">
        <f t="shared" si="25"/>
        <v/>
      </c>
      <c r="L450" s="199" t="str">
        <f>IF('For Requestors'!D445/43560=0,"",'For Requestors'!D445/43560)</f>
        <v/>
      </c>
      <c r="M450" s="199" t="str">
        <f>IF(AND('For Requestors'!E445=0,'For Requestors'!G445=0,'For Requestors'!A445=""),"",SUM('For Requestors'!E445:'For Requestors'!G445)/43560)</f>
        <v/>
      </c>
      <c r="N450" s="199" t="str">
        <f>IF(AND('For Requestors'!H445=0,'For Requestors'!I445=0),"",SUM('For Requestors'!H445:'For Requestors'!I445)/43560)</f>
        <v/>
      </c>
      <c r="O450" s="229"/>
      <c r="P450" s="230" t="str">
        <f>IF('For Requestors'!C445="","",((SUM('For Requestors'!E445:G445)/43560)*O450)*0.9)</f>
        <v/>
      </c>
      <c r="Q450" s="230" t="str">
        <f>IF('For Requestors'!C445="","",((SUM('For Requestors'!H445:I445)/43560)*O450)*0.5)</f>
        <v/>
      </c>
      <c r="R450" s="230" t="str">
        <f t="shared" si="26"/>
        <v/>
      </c>
      <c r="S450" s="230" t="str">
        <f t="shared" si="27"/>
        <v/>
      </c>
      <c r="T450" s="229"/>
      <c r="U450" s="229"/>
      <c r="V450" s="230" t="str">
        <f t="shared" si="28"/>
        <v/>
      </c>
      <c r="W450" s="178"/>
      <c r="X450" s="204"/>
      <c r="Y450" s="204"/>
      <c r="Z450" s="204"/>
      <c r="AA450" s="149"/>
      <c r="AB450" s="149"/>
    </row>
    <row r="451" spans="1:28" x14ac:dyDescent="0.25">
      <c r="A451" s="153" t="str">
        <f>IF('For Requestors'!A446 = "","",'For Requestors'!A446)</f>
        <v/>
      </c>
      <c r="B451" s="45" t="str">
        <f>IF('For Requestors'!B446="","",'For Requestors'!B446)</f>
        <v/>
      </c>
      <c r="C451" s="236" t="str">
        <f>IF('For Requestors'!C446="","",'For Requestors'!C446)</f>
        <v/>
      </c>
      <c r="D451" s="179"/>
      <c r="E451" s="148"/>
      <c r="F451" s="225" t="str">
        <f>IF('For Requestors'!L446="","",'For Requestors'!L446)</f>
        <v/>
      </c>
      <c r="G451" s="226" t="str">
        <f>IF('For Requestors'!M446="","",'For Requestors'!M446)</f>
        <v/>
      </c>
      <c r="H451" s="227" t="str">
        <f>IF('For Requestors'!N446="","",'For Requestors'!N446)</f>
        <v/>
      </c>
      <c r="I451" s="211" t="str">
        <f>IF('For Requestors'!K446=0,"",'For Requestors'!K446)</f>
        <v/>
      </c>
      <c r="J451" s="46" t="str">
        <f>IFERROR('For Requestors'!K446/43560,"")</f>
        <v/>
      </c>
      <c r="K451" s="228" t="str">
        <f t="shared" si="25"/>
        <v/>
      </c>
      <c r="L451" s="199" t="str">
        <f>IF('For Requestors'!D446/43560=0,"",'For Requestors'!D446/43560)</f>
        <v/>
      </c>
      <c r="M451" s="199" t="str">
        <f>IF(AND('For Requestors'!E446=0,'For Requestors'!G446=0,'For Requestors'!A446=""),"",SUM('For Requestors'!E446:'For Requestors'!G446)/43560)</f>
        <v/>
      </c>
      <c r="N451" s="199" t="str">
        <f>IF(AND('For Requestors'!H446=0,'For Requestors'!I446=0),"",SUM('For Requestors'!H446:'For Requestors'!I446)/43560)</f>
        <v/>
      </c>
      <c r="O451" s="229"/>
      <c r="P451" s="230" t="str">
        <f>IF('For Requestors'!C446="","",((SUM('For Requestors'!E446:G446)/43560)*O451)*0.9)</f>
        <v/>
      </c>
      <c r="Q451" s="230" t="str">
        <f>IF('For Requestors'!C446="","",((SUM('For Requestors'!H446:I446)/43560)*O451)*0.5)</f>
        <v/>
      </c>
      <c r="R451" s="230" t="str">
        <f t="shared" si="26"/>
        <v/>
      </c>
      <c r="S451" s="230" t="str">
        <f t="shared" si="27"/>
        <v/>
      </c>
      <c r="T451" s="229"/>
      <c r="U451" s="229"/>
      <c r="V451" s="230" t="str">
        <f t="shared" si="28"/>
        <v/>
      </c>
      <c r="W451" s="178"/>
      <c r="X451" s="204"/>
      <c r="Y451" s="204"/>
      <c r="Z451" s="204"/>
      <c r="AA451" s="149"/>
      <c r="AB451" s="149"/>
    </row>
    <row r="452" spans="1:28" x14ac:dyDescent="0.25">
      <c r="A452" s="153" t="str">
        <f>IF('For Requestors'!A447 = "","",'For Requestors'!A447)</f>
        <v/>
      </c>
      <c r="B452" s="45" t="str">
        <f>IF('For Requestors'!B447="","",'For Requestors'!B447)</f>
        <v/>
      </c>
      <c r="C452" s="236" t="str">
        <f>IF('For Requestors'!C447="","",'For Requestors'!C447)</f>
        <v/>
      </c>
      <c r="D452" s="179"/>
      <c r="E452" s="148"/>
      <c r="F452" s="225" t="str">
        <f>IF('For Requestors'!L447="","",'For Requestors'!L447)</f>
        <v/>
      </c>
      <c r="G452" s="226" t="str">
        <f>IF('For Requestors'!M447="","",'For Requestors'!M447)</f>
        <v/>
      </c>
      <c r="H452" s="227" t="str">
        <f>IF('For Requestors'!N447="","",'For Requestors'!N447)</f>
        <v/>
      </c>
      <c r="I452" s="211" t="str">
        <f>IF('For Requestors'!K447=0,"",'For Requestors'!K447)</f>
        <v/>
      </c>
      <c r="J452" s="46" t="str">
        <f>IFERROR('For Requestors'!K447/43560,"")</f>
        <v/>
      </c>
      <c r="K452" s="228" t="str">
        <f t="shared" si="25"/>
        <v/>
      </c>
      <c r="L452" s="199" t="str">
        <f>IF('For Requestors'!D447/43560=0,"",'For Requestors'!D447/43560)</f>
        <v/>
      </c>
      <c r="M452" s="199" t="str">
        <f>IF(AND('For Requestors'!E447=0,'For Requestors'!G447=0,'For Requestors'!A447=""),"",SUM('For Requestors'!E447:'For Requestors'!G447)/43560)</f>
        <v/>
      </c>
      <c r="N452" s="199" t="str">
        <f>IF(AND('For Requestors'!H447=0,'For Requestors'!I447=0),"",SUM('For Requestors'!H447:'For Requestors'!I447)/43560)</f>
        <v/>
      </c>
      <c r="O452" s="229"/>
      <c r="P452" s="230" t="str">
        <f>IF('For Requestors'!C447="","",((SUM('For Requestors'!E447:G447)/43560)*O452)*0.9)</f>
        <v/>
      </c>
      <c r="Q452" s="230" t="str">
        <f>IF('For Requestors'!C447="","",((SUM('For Requestors'!H447:I447)/43560)*O452)*0.5)</f>
        <v/>
      </c>
      <c r="R452" s="230" t="str">
        <f t="shared" si="26"/>
        <v/>
      </c>
      <c r="S452" s="230" t="str">
        <f t="shared" si="27"/>
        <v/>
      </c>
      <c r="T452" s="229"/>
      <c r="U452" s="229"/>
      <c r="V452" s="230" t="str">
        <f t="shared" si="28"/>
        <v/>
      </c>
      <c r="W452" s="178"/>
      <c r="X452" s="204"/>
      <c r="Y452" s="204"/>
      <c r="Z452" s="204"/>
      <c r="AA452" s="149"/>
      <c r="AB452" s="149"/>
    </row>
    <row r="453" spans="1:28" x14ac:dyDescent="0.25">
      <c r="A453" s="153" t="str">
        <f>IF('For Requestors'!A448 = "","",'For Requestors'!A448)</f>
        <v/>
      </c>
      <c r="B453" s="45" t="str">
        <f>IF('For Requestors'!B448="","",'For Requestors'!B448)</f>
        <v/>
      </c>
      <c r="C453" s="236" t="str">
        <f>IF('For Requestors'!C448="","",'For Requestors'!C448)</f>
        <v/>
      </c>
      <c r="D453" s="179"/>
      <c r="E453" s="148"/>
      <c r="F453" s="225" t="str">
        <f>IF('For Requestors'!L448="","",'For Requestors'!L448)</f>
        <v/>
      </c>
      <c r="G453" s="226" t="str">
        <f>IF('For Requestors'!M448="","",'For Requestors'!M448)</f>
        <v/>
      </c>
      <c r="H453" s="227" t="str">
        <f>IF('For Requestors'!N448="","",'For Requestors'!N448)</f>
        <v/>
      </c>
      <c r="I453" s="211" t="str">
        <f>IF('For Requestors'!K448=0,"",'For Requestors'!K448)</f>
        <v/>
      </c>
      <c r="J453" s="46" t="str">
        <f>IFERROR('For Requestors'!K448/43560,"")</f>
        <v/>
      </c>
      <c r="K453" s="228" t="str">
        <f t="shared" si="25"/>
        <v/>
      </c>
      <c r="L453" s="199" t="str">
        <f>IF('For Requestors'!D448/43560=0,"",'For Requestors'!D448/43560)</f>
        <v/>
      </c>
      <c r="M453" s="199" t="str">
        <f>IF(AND('For Requestors'!E448=0,'For Requestors'!G448=0,'For Requestors'!A448=""),"",SUM('For Requestors'!E448:'For Requestors'!G448)/43560)</f>
        <v/>
      </c>
      <c r="N453" s="199" t="str">
        <f>IF(AND('For Requestors'!H448=0,'For Requestors'!I448=0),"",SUM('For Requestors'!H448:'For Requestors'!I448)/43560)</f>
        <v/>
      </c>
      <c r="O453" s="229"/>
      <c r="P453" s="230" t="str">
        <f>IF('For Requestors'!C448="","",((SUM('For Requestors'!E448:G448)/43560)*O453)*0.9)</f>
        <v/>
      </c>
      <c r="Q453" s="230" t="str">
        <f>IF('For Requestors'!C448="","",((SUM('For Requestors'!H448:I448)/43560)*O453)*0.5)</f>
        <v/>
      </c>
      <c r="R453" s="230" t="str">
        <f t="shared" si="26"/>
        <v/>
      </c>
      <c r="S453" s="230" t="str">
        <f t="shared" si="27"/>
        <v/>
      </c>
      <c r="T453" s="229"/>
      <c r="U453" s="229"/>
      <c r="V453" s="230" t="str">
        <f t="shared" si="28"/>
        <v/>
      </c>
      <c r="W453" s="178"/>
      <c r="X453" s="204"/>
      <c r="Y453" s="204"/>
      <c r="Z453" s="204"/>
      <c r="AA453" s="149"/>
      <c r="AB453" s="149"/>
    </row>
    <row r="454" spans="1:28" x14ac:dyDescent="0.25">
      <c r="A454" s="153" t="str">
        <f>IF('For Requestors'!A449 = "","",'For Requestors'!A449)</f>
        <v/>
      </c>
      <c r="B454" s="45" t="str">
        <f>IF('For Requestors'!B449="","",'For Requestors'!B449)</f>
        <v/>
      </c>
      <c r="C454" s="236" t="str">
        <f>IF('For Requestors'!C449="","",'For Requestors'!C449)</f>
        <v/>
      </c>
      <c r="D454" s="179"/>
      <c r="E454" s="148"/>
      <c r="F454" s="225" t="str">
        <f>IF('For Requestors'!L449="","",'For Requestors'!L449)</f>
        <v/>
      </c>
      <c r="G454" s="226" t="str">
        <f>IF('For Requestors'!M449="","",'For Requestors'!M449)</f>
        <v/>
      </c>
      <c r="H454" s="227" t="str">
        <f>IF('For Requestors'!N449="","",'For Requestors'!N449)</f>
        <v/>
      </c>
      <c r="I454" s="211" t="str">
        <f>IF('For Requestors'!K449=0,"",'For Requestors'!K449)</f>
        <v/>
      </c>
      <c r="J454" s="46" t="str">
        <f>IFERROR('For Requestors'!K449/43560,"")</f>
        <v/>
      </c>
      <c r="K454" s="228" t="str">
        <f t="shared" si="25"/>
        <v/>
      </c>
      <c r="L454" s="199" t="str">
        <f>IF('For Requestors'!D449/43560=0,"",'For Requestors'!D449/43560)</f>
        <v/>
      </c>
      <c r="M454" s="199" t="str">
        <f>IF(AND('For Requestors'!E449=0,'For Requestors'!G449=0,'For Requestors'!A449=""),"",SUM('For Requestors'!E449:'For Requestors'!G449)/43560)</f>
        <v/>
      </c>
      <c r="N454" s="199" t="str">
        <f>IF(AND('For Requestors'!H449=0,'For Requestors'!I449=0),"",SUM('For Requestors'!H449:'For Requestors'!I449)/43560)</f>
        <v/>
      </c>
      <c r="O454" s="229"/>
      <c r="P454" s="230" t="str">
        <f>IF('For Requestors'!C449="","",((SUM('For Requestors'!E449:G449)/43560)*O454)*0.9)</f>
        <v/>
      </c>
      <c r="Q454" s="230" t="str">
        <f>IF('For Requestors'!C449="","",((SUM('For Requestors'!H449:I449)/43560)*O454)*0.5)</f>
        <v/>
      </c>
      <c r="R454" s="230" t="str">
        <f t="shared" si="26"/>
        <v/>
      </c>
      <c r="S454" s="230" t="str">
        <f t="shared" si="27"/>
        <v/>
      </c>
      <c r="T454" s="229"/>
      <c r="U454" s="229"/>
      <c r="V454" s="230" t="str">
        <f t="shared" si="28"/>
        <v/>
      </c>
      <c r="W454" s="178"/>
      <c r="X454" s="204"/>
      <c r="Y454" s="204"/>
      <c r="Z454" s="204"/>
      <c r="AA454" s="149"/>
      <c r="AB454" s="149"/>
    </row>
    <row r="455" spans="1:28" x14ac:dyDescent="0.25">
      <c r="A455" s="153" t="str">
        <f>IF('For Requestors'!A450 = "","",'For Requestors'!A450)</f>
        <v/>
      </c>
      <c r="B455" s="45" t="str">
        <f>IF('For Requestors'!B450="","",'For Requestors'!B450)</f>
        <v/>
      </c>
      <c r="C455" s="236" t="str">
        <f>IF('For Requestors'!C450="","",'For Requestors'!C450)</f>
        <v/>
      </c>
      <c r="D455" s="179"/>
      <c r="E455" s="148"/>
      <c r="F455" s="225" t="str">
        <f>IF('For Requestors'!L450="","",'For Requestors'!L450)</f>
        <v/>
      </c>
      <c r="G455" s="226" t="str">
        <f>IF('For Requestors'!M450="","",'For Requestors'!M450)</f>
        <v/>
      </c>
      <c r="H455" s="227" t="str">
        <f>IF('For Requestors'!N450="","",'For Requestors'!N450)</f>
        <v/>
      </c>
      <c r="I455" s="211" t="str">
        <f>IF('For Requestors'!K450=0,"",'For Requestors'!K450)</f>
        <v/>
      </c>
      <c r="J455" s="46" t="str">
        <f>IFERROR('For Requestors'!K450/43560,"")</f>
        <v/>
      </c>
      <c r="K455" s="228" t="str">
        <f t="shared" si="25"/>
        <v/>
      </c>
      <c r="L455" s="199" t="str">
        <f>IF('For Requestors'!D450/43560=0,"",'For Requestors'!D450/43560)</f>
        <v/>
      </c>
      <c r="M455" s="199" t="str">
        <f>IF(AND('For Requestors'!E450=0,'For Requestors'!G450=0,'For Requestors'!A450=""),"",SUM('For Requestors'!E450:'For Requestors'!G450)/43560)</f>
        <v/>
      </c>
      <c r="N455" s="199" t="str">
        <f>IF(AND('For Requestors'!H450=0,'For Requestors'!I450=0),"",SUM('For Requestors'!H450:'For Requestors'!I450)/43560)</f>
        <v/>
      </c>
      <c r="O455" s="229"/>
      <c r="P455" s="230" t="str">
        <f>IF('For Requestors'!C450="","",((SUM('For Requestors'!E450:G450)/43560)*O455)*0.9)</f>
        <v/>
      </c>
      <c r="Q455" s="230" t="str">
        <f>IF('For Requestors'!C450="","",((SUM('For Requestors'!H450:I450)/43560)*O455)*0.5)</f>
        <v/>
      </c>
      <c r="R455" s="230" t="str">
        <f t="shared" si="26"/>
        <v/>
      </c>
      <c r="S455" s="230" t="str">
        <f t="shared" si="27"/>
        <v/>
      </c>
      <c r="T455" s="229"/>
      <c r="U455" s="229"/>
      <c r="V455" s="230" t="str">
        <f t="shared" si="28"/>
        <v/>
      </c>
      <c r="W455" s="178"/>
      <c r="X455" s="204"/>
      <c r="Y455" s="204"/>
      <c r="Z455" s="204"/>
      <c r="AA455" s="149"/>
      <c r="AB455" s="149"/>
    </row>
    <row r="456" spans="1:28" x14ac:dyDescent="0.25">
      <c r="A456" s="153" t="str">
        <f>IF('For Requestors'!A451 = "","",'For Requestors'!A451)</f>
        <v/>
      </c>
      <c r="B456" s="45" t="str">
        <f>IF('For Requestors'!B451="","",'For Requestors'!B451)</f>
        <v/>
      </c>
      <c r="C456" s="236" t="str">
        <f>IF('For Requestors'!C451="","",'For Requestors'!C451)</f>
        <v/>
      </c>
      <c r="D456" s="179"/>
      <c r="E456" s="148"/>
      <c r="F456" s="225" t="str">
        <f>IF('For Requestors'!L451="","",'For Requestors'!L451)</f>
        <v/>
      </c>
      <c r="G456" s="226" t="str">
        <f>IF('For Requestors'!M451="","",'For Requestors'!M451)</f>
        <v/>
      </c>
      <c r="H456" s="227" t="str">
        <f>IF('For Requestors'!N451="","",'For Requestors'!N451)</f>
        <v/>
      </c>
      <c r="I456" s="211" t="str">
        <f>IF('For Requestors'!K451=0,"",'For Requestors'!K451)</f>
        <v/>
      </c>
      <c r="J456" s="46" t="str">
        <f>IFERROR('For Requestors'!K451/43560,"")</f>
        <v/>
      </c>
      <c r="K456" s="228" t="str">
        <f t="shared" si="25"/>
        <v/>
      </c>
      <c r="L456" s="199" t="str">
        <f>IF('For Requestors'!D451/43560=0,"",'For Requestors'!D451/43560)</f>
        <v/>
      </c>
      <c r="M456" s="199" t="str">
        <f>IF(AND('For Requestors'!E451=0,'For Requestors'!G451=0,'For Requestors'!A451=""),"",SUM('For Requestors'!E451:'For Requestors'!G451)/43560)</f>
        <v/>
      </c>
      <c r="N456" s="199" t="str">
        <f>IF(AND('For Requestors'!H451=0,'For Requestors'!I451=0),"",SUM('For Requestors'!H451:'For Requestors'!I451)/43560)</f>
        <v/>
      </c>
      <c r="O456" s="229"/>
      <c r="P456" s="230" t="str">
        <f>IF('For Requestors'!C451="","",((SUM('For Requestors'!E451:G451)/43560)*O456)*0.9)</f>
        <v/>
      </c>
      <c r="Q456" s="230" t="str">
        <f>IF('For Requestors'!C451="","",((SUM('For Requestors'!H451:I451)/43560)*O456)*0.5)</f>
        <v/>
      </c>
      <c r="R456" s="230" t="str">
        <f t="shared" si="26"/>
        <v/>
      </c>
      <c r="S456" s="230" t="str">
        <f t="shared" si="27"/>
        <v/>
      </c>
      <c r="T456" s="229"/>
      <c r="U456" s="229"/>
      <c r="V456" s="230" t="str">
        <f t="shared" si="28"/>
        <v/>
      </c>
      <c r="W456" s="178"/>
      <c r="X456" s="204"/>
      <c r="Y456" s="204"/>
      <c r="Z456" s="204"/>
      <c r="AA456" s="149"/>
      <c r="AB456" s="149"/>
    </row>
    <row r="457" spans="1:28" x14ac:dyDescent="0.25">
      <c r="A457" s="153" t="str">
        <f>IF('For Requestors'!A452 = "","",'For Requestors'!A452)</f>
        <v/>
      </c>
      <c r="B457" s="45" t="str">
        <f>IF('For Requestors'!B452="","",'For Requestors'!B452)</f>
        <v/>
      </c>
      <c r="C457" s="236" t="str">
        <f>IF('For Requestors'!C452="","",'For Requestors'!C452)</f>
        <v/>
      </c>
      <c r="D457" s="179"/>
      <c r="E457" s="148"/>
      <c r="F457" s="225" t="str">
        <f>IF('For Requestors'!L452="","",'For Requestors'!L452)</f>
        <v/>
      </c>
      <c r="G457" s="226" t="str">
        <f>IF('For Requestors'!M452="","",'For Requestors'!M452)</f>
        <v/>
      </c>
      <c r="H457" s="227" t="str">
        <f>IF('For Requestors'!N452="","",'For Requestors'!N452)</f>
        <v/>
      </c>
      <c r="I457" s="211" t="str">
        <f>IF('For Requestors'!K452=0,"",'For Requestors'!K452)</f>
        <v/>
      </c>
      <c r="J457" s="46" t="str">
        <f>IFERROR('For Requestors'!K452/43560,"")</f>
        <v/>
      </c>
      <c r="K457" s="228" t="str">
        <f t="shared" si="25"/>
        <v/>
      </c>
      <c r="L457" s="199" t="str">
        <f>IF('For Requestors'!D452/43560=0,"",'For Requestors'!D452/43560)</f>
        <v/>
      </c>
      <c r="M457" s="199" t="str">
        <f>IF(AND('For Requestors'!E452=0,'For Requestors'!G452=0,'For Requestors'!A452=""),"",SUM('For Requestors'!E452:'For Requestors'!G452)/43560)</f>
        <v/>
      </c>
      <c r="N457" s="199" t="str">
        <f>IF(AND('For Requestors'!H452=0,'For Requestors'!I452=0),"",SUM('For Requestors'!H452:'For Requestors'!I452)/43560)</f>
        <v/>
      </c>
      <c r="O457" s="229"/>
      <c r="P457" s="230" t="str">
        <f>IF('For Requestors'!C452="","",((SUM('For Requestors'!E452:G452)/43560)*O457)*0.9)</f>
        <v/>
      </c>
      <c r="Q457" s="230" t="str">
        <f>IF('For Requestors'!C452="","",((SUM('For Requestors'!H452:I452)/43560)*O457)*0.5)</f>
        <v/>
      </c>
      <c r="R457" s="230" t="str">
        <f t="shared" si="26"/>
        <v/>
      </c>
      <c r="S457" s="230" t="str">
        <f t="shared" si="27"/>
        <v/>
      </c>
      <c r="T457" s="229"/>
      <c r="U457" s="229"/>
      <c r="V457" s="230" t="str">
        <f t="shared" si="28"/>
        <v/>
      </c>
      <c r="W457" s="178"/>
      <c r="X457" s="204"/>
      <c r="Y457" s="204"/>
      <c r="Z457" s="204"/>
      <c r="AA457" s="149"/>
      <c r="AB457" s="149"/>
    </row>
    <row r="458" spans="1:28" x14ac:dyDescent="0.25">
      <c r="A458" s="153" t="str">
        <f>IF('For Requestors'!A453 = "","",'For Requestors'!A453)</f>
        <v/>
      </c>
      <c r="B458" s="45" t="str">
        <f>IF('For Requestors'!B453="","",'For Requestors'!B453)</f>
        <v/>
      </c>
      <c r="C458" s="236" t="str">
        <f>IF('For Requestors'!C453="","",'For Requestors'!C453)</f>
        <v/>
      </c>
      <c r="D458" s="179"/>
      <c r="E458" s="148"/>
      <c r="F458" s="225" t="str">
        <f>IF('For Requestors'!L453="","",'For Requestors'!L453)</f>
        <v/>
      </c>
      <c r="G458" s="226" t="str">
        <f>IF('For Requestors'!M453="","",'For Requestors'!M453)</f>
        <v/>
      </c>
      <c r="H458" s="227" t="str">
        <f>IF('For Requestors'!N453="","",'For Requestors'!N453)</f>
        <v/>
      </c>
      <c r="I458" s="211" t="str">
        <f>IF('For Requestors'!K453=0,"",'For Requestors'!K453)</f>
        <v/>
      </c>
      <c r="J458" s="46" t="str">
        <f>IFERROR('For Requestors'!K453/43560,"")</f>
        <v/>
      </c>
      <c r="K458" s="228" t="str">
        <f t="shared" si="25"/>
        <v/>
      </c>
      <c r="L458" s="199" t="str">
        <f>IF('For Requestors'!D453/43560=0,"",'For Requestors'!D453/43560)</f>
        <v/>
      </c>
      <c r="M458" s="199" t="str">
        <f>IF(AND('For Requestors'!E453=0,'For Requestors'!G453=0,'For Requestors'!A453=""),"",SUM('For Requestors'!E453:'For Requestors'!G453)/43560)</f>
        <v/>
      </c>
      <c r="N458" s="199" t="str">
        <f>IF(AND('For Requestors'!H453=0,'For Requestors'!I453=0),"",SUM('For Requestors'!H453:'For Requestors'!I453)/43560)</f>
        <v/>
      </c>
      <c r="O458" s="229"/>
      <c r="P458" s="230" t="str">
        <f>IF('For Requestors'!C453="","",((SUM('For Requestors'!E453:G453)/43560)*O458)*0.9)</f>
        <v/>
      </c>
      <c r="Q458" s="230" t="str">
        <f>IF('For Requestors'!C453="","",((SUM('For Requestors'!H453:I453)/43560)*O458)*0.5)</f>
        <v/>
      </c>
      <c r="R458" s="230" t="str">
        <f t="shared" si="26"/>
        <v/>
      </c>
      <c r="S458" s="230" t="str">
        <f t="shared" si="27"/>
        <v/>
      </c>
      <c r="T458" s="229"/>
      <c r="U458" s="229"/>
      <c r="V458" s="230" t="str">
        <f t="shared" si="28"/>
        <v/>
      </c>
      <c r="W458" s="178"/>
      <c r="X458" s="204"/>
      <c r="Y458" s="204"/>
      <c r="Z458" s="204"/>
      <c r="AA458" s="149"/>
      <c r="AB458" s="149"/>
    </row>
    <row r="459" spans="1:28" x14ac:dyDescent="0.25">
      <c r="A459" s="153" t="str">
        <f>IF('For Requestors'!A454 = "","",'For Requestors'!A454)</f>
        <v/>
      </c>
      <c r="B459" s="45" t="str">
        <f>IF('For Requestors'!B454="","",'For Requestors'!B454)</f>
        <v/>
      </c>
      <c r="C459" s="236" t="str">
        <f>IF('For Requestors'!C454="","",'For Requestors'!C454)</f>
        <v/>
      </c>
      <c r="D459" s="179"/>
      <c r="E459" s="148"/>
      <c r="F459" s="225" t="str">
        <f>IF('For Requestors'!L454="","",'For Requestors'!L454)</f>
        <v/>
      </c>
      <c r="G459" s="226" t="str">
        <f>IF('For Requestors'!M454="","",'For Requestors'!M454)</f>
        <v/>
      </c>
      <c r="H459" s="227" t="str">
        <f>IF('For Requestors'!N454="","",'For Requestors'!N454)</f>
        <v/>
      </c>
      <c r="I459" s="211" t="str">
        <f>IF('For Requestors'!K454=0,"",'For Requestors'!K454)</f>
        <v/>
      </c>
      <c r="J459" s="46" t="str">
        <f>IFERROR('For Requestors'!K454/43560,"")</f>
        <v/>
      </c>
      <c r="K459" s="228" t="str">
        <f t="shared" ref="K459:K511" si="29">IFERROR(G459/J459,"")</f>
        <v/>
      </c>
      <c r="L459" s="199" t="str">
        <f>IF('For Requestors'!D454/43560=0,"",'For Requestors'!D454/43560)</f>
        <v/>
      </c>
      <c r="M459" s="199" t="str">
        <f>IF(AND('For Requestors'!E454=0,'For Requestors'!G454=0,'For Requestors'!A454=""),"",SUM('For Requestors'!E454:'For Requestors'!G454)/43560)</f>
        <v/>
      </c>
      <c r="N459" s="199" t="str">
        <f>IF(AND('For Requestors'!H454=0,'For Requestors'!I454=0),"",SUM('For Requestors'!H454:'For Requestors'!I454)/43560)</f>
        <v/>
      </c>
      <c r="O459" s="229"/>
      <c r="P459" s="230" t="str">
        <f>IF('For Requestors'!C454="","",((SUM('For Requestors'!E454:G454)/43560)*O459)*0.9)</f>
        <v/>
      </c>
      <c r="Q459" s="230" t="str">
        <f>IF('For Requestors'!C454="","",((SUM('For Requestors'!H454:I454)/43560)*O459)*0.5)</f>
        <v/>
      </c>
      <c r="R459" s="230" t="str">
        <f t="shared" ref="R459:R511" si="30">IFERROR(L459*O459, "")</f>
        <v/>
      </c>
      <c r="S459" s="230" t="str">
        <f t="shared" ref="S459:S511" si="31">IFERROR(P459+Q459,"")</f>
        <v/>
      </c>
      <c r="T459" s="229"/>
      <c r="U459" s="229"/>
      <c r="V459" s="230" t="str">
        <f t="shared" ref="V459:V511" si="32">IF(SUM(R459:U459) = 0,"",SUM(R459:U459))</f>
        <v/>
      </c>
      <c r="W459" s="178"/>
      <c r="X459" s="204"/>
      <c r="Y459" s="204"/>
      <c r="Z459" s="204"/>
      <c r="AA459" s="149"/>
      <c r="AB459" s="149"/>
    </row>
    <row r="460" spans="1:28" x14ac:dyDescent="0.25">
      <c r="A460" s="153" t="str">
        <f>IF('For Requestors'!A455 = "","",'For Requestors'!A455)</f>
        <v/>
      </c>
      <c r="B460" s="45" t="str">
        <f>IF('For Requestors'!B455="","",'For Requestors'!B455)</f>
        <v/>
      </c>
      <c r="C460" s="236" t="str">
        <f>IF('For Requestors'!C455="","",'For Requestors'!C455)</f>
        <v/>
      </c>
      <c r="D460" s="179"/>
      <c r="E460" s="148"/>
      <c r="F460" s="225" t="str">
        <f>IF('For Requestors'!L455="","",'For Requestors'!L455)</f>
        <v/>
      </c>
      <c r="G460" s="226" t="str">
        <f>IF('For Requestors'!M455="","",'For Requestors'!M455)</f>
        <v/>
      </c>
      <c r="H460" s="227" t="str">
        <f>IF('For Requestors'!N455="","",'For Requestors'!N455)</f>
        <v/>
      </c>
      <c r="I460" s="211" t="str">
        <f>IF('For Requestors'!K455=0,"",'For Requestors'!K455)</f>
        <v/>
      </c>
      <c r="J460" s="46" t="str">
        <f>IFERROR('For Requestors'!K455/43560,"")</f>
        <v/>
      </c>
      <c r="K460" s="228" t="str">
        <f t="shared" si="29"/>
        <v/>
      </c>
      <c r="L460" s="199" t="str">
        <f>IF('For Requestors'!D455/43560=0,"",'For Requestors'!D455/43560)</f>
        <v/>
      </c>
      <c r="M460" s="199" t="str">
        <f>IF(AND('For Requestors'!E455=0,'For Requestors'!G455=0,'For Requestors'!A455=""),"",SUM('For Requestors'!E455:'For Requestors'!G455)/43560)</f>
        <v/>
      </c>
      <c r="N460" s="199" t="str">
        <f>IF(AND('For Requestors'!H455=0,'For Requestors'!I455=0),"",SUM('For Requestors'!H455:'For Requestors'!I455)/43560)</f>
        <v/>
      </c>
      <c r="O460" s="229"/>
      <c r="P460" s="230" t="str">
        <f>IF('For Requestors'!C455="","",((SUM('For Requestors'!E455:G455)/43560)*O460)*0.9)</f>
        <v/>
      </c>
      <c r="Q460" s="230" t="str">
        <f>IF('For Requestors'!C455="","",((SUM('For Requestors'!H455:I455)/43560)*O460)*0.5)</f>
        <v/>
      </c>
      <c r="R460" s="230" t="str">
        <f t="shared" si="30"/>
        <v/>
      </c>
      <c r="S460" s="230" t="str">
        <f t="shared" si="31"/>
        <v/>
      </c>
      <c r="T460" s="229"/>
      <c r="U460" s="229"/>
      <c r="V460" s="230" t="str">
        <f t="shared" si="32"/>
        <v/>
      </c>
      <c r="W460" s="178"/>
      <c r="X460" s="204"/>
      <c r="Y460" s="204"/>
      <c r="Z460" s="204"/>
      <c r="AA460" s="149"/>
      <c r="AB460" s="149"/>
    </row>
    <row r="461" spans="1:28" x14ac:dyDescent="0.25">
      <c r="A461" s="153" t="str">
        <f>IF('For Requestors'!A456 = "","",'For Requestors'!A456)</f>
        <v/>
      </c>
      <c r="B461" s="45" t="str">
        <f>IF('For Requestors'!B456="","",'For Requestors'!B456)</f>
        <v/>
      </c>
      <c r="C461" s="236" t="str">
        <f>IF('For Requestors'!C456="","",'For Requestors'!C456)</f>
        <v/>
      </c>
      <c r="D461" s="179"/>
      <c r="E461" s="148"/>
      <c r="F461" s="225" t="str">
        <f>IF('For Requestors'!L456="","",'For Requestors'!L456)</f>
        <v/>
      </c>
      <c r="G461" s="226" t="str">
        <f>IF('For Requestors'!M456="","",'For Requestors'!M456)</f>
        <v/>
      </c>
      <c r="H461" s="227" t="str">
        <f>IF('For Requestors'!N456="","",'For Requestors'!N456)</f>
        <v/>
      </c>
      <c r="I461" s="211" t="str">
        <f>IF('For Requestors'!K456=0,"",'For Requestors'!K456)</f>
        <v/>
      </c>
      <c r="J461" s="46" t="str">
        <f>IFERROR('For Requestors'!K456/43560,"")</f>
        <v/>
      </c>
      <c r="K461" s="228" t="str">
        <f t="shared" si="29"/>
        <v/>
      </c>
      <c r="L461" s="199" t="str">
        <f>IF('For Requestors'!D456/43560=0,"",'For Requestors'!D456/43560)</f>
        <v/>
      </c>
      <c r="M461" s="199" t="str">
        <f>IF(AND('For Requestors'!E456=0,'For Requestors'!G456=0,'For Requestors'!A456=""),"",SUM('For Requestors'!E456:'For Requestors'!G456)/43560)</f>
        <v/>
      </c>
      <c r="N461" s="199" t="str">
        <f>IF(AND('For Requestors'!H456=0,'For Requestors'!I456=0),"",SUM('For Requestors'!H456:'For Requestors'!I456)/43560)</f>
        <v/>
      </c>
      <c r="O461" s="229"/>
      <c r="P461" s="230" t="str">
        <f>IF('For Requestors'!C456="","",((SUM('For Requestors'!E456:G456)/43560)*O461)*0.9)</f>
        <v/>
      </c>
      <c r="Q461" s="230" t="str">
        <f>IF('For Requestors'!C456="","",((SUM('For Requestors'!H456:I456)/43560)*O461)*0.5)</f>
        <v/>
      </c>
      <c r="R461" s="230" t="str">
        <f t="shared" si="30"/>
        <v/>
      </c>
      <c r="S461" s="230" t="str">
        <f t="shared" si="31"/>
        <v/>
      </c>
      <c r="T461" s="229"/>
      <c r="U461" s="229"/>
      <c r="V461" s="230" t="str">
        <f t="shared" si="32"/>
        <v/>
      </c>
      <c r="W461" s="178"/>
      <c r="X461" s="204"/>
      <c r="Y461" s="204"/>
      <c r="Z461" s="204"/>
      <c r="AA461" s="149"/>
      <c r="AB461" s="149"/>
    </row>
    <row r="462" spans="1:28" x14ac:dyDescent="0.25">
      <c r="A462" s="153" t="str">
        <f>IF('For Requestors'!A457 = "","",'For Requestors'!A457)</f>
        <v/>
      </c>
      <c r="B462" s="45" t="str">
        <f>IF('For Requestors'!B457="","",'For Requestors'!B457)</f>
        <v/>
      </c>
      <c r="C462" s="236" t="str">
        <f>IF('For Requestors'!C457="","",'For Requestors'!C457)</f>
        <v/>
      </c>
      <c r="D462" s="179"/>
      <c r="E462" s="148"/>
      <c r="F462" s="225" t="str">
        <f>IF('For Requestors'!L457="","",'For Requestors'!L457)</f>
        <v/>
      </c>
      <c r="G462" s="226" t="str">
        <f>IF('For Requestors'!M457="","",'For Requestors'!M457)</f>
        <v/>
      </c>
      <c r="H462" s="227" t="str">
        <f>IF('For Requestors'!N457="","",'For Requestors'!N457)</f>
        <v/>
      </c>
      <c r="I462" s="211" t="str">
        <f>IF('For Requestors'!K457=0,"",'For Requestors'!K457)</f>
        <v/>
      </c>
      <c r="J462" s="46" t="str">
        <f>IFERROR('For Requestors'!K457/43560,"")</f>
        <v/>
      </c>
      <c r="K462" s="228" t="str">
        <f t="shared" si="29"/>
        <v/>
      </c>
      <c r="L462" s="199" t="str">
        <f>IF('For Requestors'!D457/43560=0,"",'For Requestors'!D457/43560)</f>
        <v/>
      </c>
      <c r="M462" s="199" t="str">
        <f>IF(AND('For Requestors'!E457=0,'For Requestors'!G457=0,'For Requestors'!A457=""),"",SUM('For Requestors'!E457:'For Requestors'!G457)/43560)</f>
        <v/>
      </c>
      <c r="N462" s="199" t="str">
        <f>IF(AND('For Requestors'!H457=0,'For Requestors'!I457=0),"",SUM('For Requestors'!H457:'For Requestors'!I457)/43560)</f>
        <v/>
      </c>
      <c r="O462" s="229"/>
      <c r="P462" s="230" t="str">
        <f>IF('For Requestors'!C457="","",((SUM('For Requestors'!E457:G457)/43560)*O462)*0.9)</f>
        <v/>
      </c>
      <c r="Q462" s="230" t="str">
        <f>IF('For Requestors'!C457="","",((SUM('For Requestors'!H457:I457)/43560)*O462)*0.5)</f>
        <v/>
      </c>
      <c r="R462" s="230" t="str">
        <f t="shared" si="30"/>
        <v/>
      </c>
      <c r="S462" s="230" t="str">
        <f t="shared" si="31"/>
        <v/>
      </c>
      <c r="T462" s="229"/>
      <c r="U462" s="229"/>
      <c r="V462" s="230" t="str">
        <f t="shared" si="32"/>
        <v/>
      </c>
      <c r="W462" s="178"/>
      <c r="X462" s="204"/>
      <c r="Y462" s="204"/>
      <c r="Z462" s="204"/>
      <c r="AA462" s="149"/>
      <c r="AB462" s="149"/>
    </row>
    <row r="463" spans="1:28" x14ac:dyDescent="0.25">
      <c r="A463" s="153" t="str">
        <f>IF('For Requestors'!A458 = "","",'For Requestors'!A458)</f>
        <v/>
      </c>
      <c r="B463" s="45" t="str">
        <f>IF('For Requestors'!B458="","",'For Requestors'!B458)</f>
        <v/>
      </c>
      <c r="C463" s="236" t="str">
        <f>IF('For Requestors'!C458="","",'For Requestors'!C458)</f>
        <v/>
      </c>
      <c r="D463" s="179"/>
      <c r="E463" s="148"/>
      <c r="F463" s="225" t="str">
        <f>IF('For Requestors'!L458="","",'For Requestors'!L458)</f>
        <v/>
      </c>
      <c r="G463" s="226" t="str">
        <f>IF('For Requestors'!M458="","",'For Requestors'!M458)</f>
        <v/>
      </c>
      <c r="H463" s="227" t="str">
        <f>IF('For Requestors'!N458="","",'For Requestors'!N458)</f>
        <v/>
      </c>
      <c r="I463" s="211" t="str">
        <f>IF('For Requestors'!K458=0,"",'For Requestors'!K458)</f>
        <v/>
      </c>
      <c r="J463" s="46" t="str">
        <f>IFERROR('For Requestors'!K458/43560,"")</f>
        <v/>
      </c>
      <c r="K463" s="228" t="str">
        <f t="shared" si="29"/>
        <v/>
      </c>
      <c r="L463" s="199" t="str">
        <f>IF('For Requestors'!D458/43560=0,"",'For Requestors'!D458/43560)</f>
        <v/>
      </c>
      <c r="M463" s="199" t="str">
        <f>IF(AND('For Requestors'!E458=0,'For Requestors'!G458=0,'For Requestors'!A458=""),"",SUM('For Requestors'!E458:'For Requestors'!G458)/43560)</f>
        <v/>
      </c>
      <c r="N463" s="199" t="str">
        <f>IF(AND('For Requestors'!H458=0,'For Requestors'!I458=0),"",SUM('For Requestors'!H458:'For Requestors'!I458)/43560)</f>
        <v/>
      </c>
      <c r="O463" s="229"/>
      <c r="P463" s="230" t="str">
        <f>IF('For Requestors'!C458="","",((SUM('For Requestors'!E458:G458)/43560)*O463)*0.9)</f>
        <v/>
      </c>
      <c r="Q463" s="230" t="str">
        <f>IF('For Requestors'!C458="","",((SUM('For Requestors'!H458:I458)/43560)*O463)*0.5)</f>
        <v/>
      </c>
      <c r="R463" s="230" t="str">
        <f t="shared" si="30"/>
        <v/>
      </c>
      <c r="S463" s="230" t="str">
        <f t="shared" si="31"/>
        <v/>
      </c>
      <c r="T463" s="229"/>
      <c r="U463" s="229"/>
      <c r="V463" s="230" t="str">
        <f t="shared" si="32"/>
        <v/>
      </c>
      <c r="W463" s="178"/>
      <c r="X463" s="204"/>
      <c r="Y463" s="204"/>
      <c r="Z463" s="204"/>
      <c r="AA463" s="149"/>
      <c r="AB463" s="149"/>
    </row>
    <row r="464" spans="1:28" x14ac:dyDescent="0.25">
      <c r="A464" s="153" t="str">
        <f>IF('For Requestors'!A459 = "","",'For Requestors'!A459)</f>
        <v/>
      </c>
      <c r="B464" s="45" t="str">
        <f>IF('For Requestors'!B459="","",'For Requestors'!B459)</f>
        <v/>
      </c>
      <c r="C464" s="236" t="str">
        <f>IF('For Requestors'!C459="","",'For Requestors'!C459)</f>
        <v/>
      </c>
      <c r="D464" s="179"/>
      <c r="E464" s="148"/>
      <c r="F464" s="225" t="str">
        <f>IF('For Requestors'!L459="","",'For Requestors'!L459)</f>
        <v/>
      </c>
      <c r="G464" s="226" t="str">
        <f>IF('For Requestors'!M459="","",'For Requestors'!M459)</f>
        <v/>
      </c>
      <c r="H464" s="227" t="str">
        <f>IF('For Requestors'!N459="","",'For Requestors'!N459)</f>
        <v/>
      </c>
      <c r="I464" s="211" t="str">
        <f>IF('For Requestors'!K459=0,"",'For Requestors'!K459)</f>
        <v/>
      </c>
      <c r="J464" s="46" t="str">
        <f>IFERROR('For Requestors'!K459/43560,"")</f>
        <v/>
      </c>
      <c r="K464" s="228" t="str">
        <f t="shared" si="29"/>
        <v/>
      </c>
      <c r="L464" s="199" t="str">
        <f>IF('For Requestors'!D459/43560=0,"",'For Requestors'!D459/43560)</f>
        <v/>
      </c>
      <c r="M464" s="199" t="str">
        <f>IF(AND('For Requestors'!E459=0,'For Requestors'!G459=0,'For Requestors'!A459=""),"",SUM('For Requestors'!E459:'For Requestors'!G459)/43560)</f>
        <v/>
      </c>
      <c r="N464" s="199" t="str">
        <f>IF(AND('For Requestors'!H459=0,'For Requestors'!I459=0),"",SUM('For Requestors'!H459:'For Requestors'!I459)/43560)</f>
        <v/>
      </c>
      <c r="O464" s="229"/>
      <c r="P464" s="230" t="str">
        <f>IF('For Requestors'!C459="","",((SUM('For Requestors'!E459:G459)/43560)*O464)*0.9)</f>
        <v/>
      </c>
      <c r="Q464" s="230" t="str">
        <f>IF('For Requestors'!C459="","",((SUM('For Requestors'!H459:I459)/43560)*O464)*0.5)</f>
        <v/>
      </c>
      <c r="R464" s="230" t="str">
        <f t="shared" si="30"/>
        <v/>
      </c>
      <c r="S464" s="230" t="str">
        <f t="shared" si="31"/>
        <v/>
      </c>
      <c r="T464" s="229"/>
      <c r="U464" s="229"/>
      <c r="V464" s="230" t="str">
        <f t="shared" si="32"/>
        <v/>
      </c>
      <c r="W464" s="178"/>
      <c r="X464" s="204"/>
      <c r="Y464" s="204"/>
      <c r="Z464" s="204"/>
      <c r="AA464" s="149"/>
      <c r="AB464" s="149"/>
    </row>
    <row r="465" spans="1:28" x14ac:dyDescent="0.25">
      <c r="A465" s="153" t="str">
        <f>IF('For Requestors'!A460 = "","",'For Requestors'!A460)</f>
        <v/>
      </c>
      <c r="B465" s="45" t="str">
        <f>IF('For Requestors'!B460="","",'For Requestors'!B460)</f>
        <v/>
      </c>
      <c r="C465" s="236" t="str">
        <f>IF('For Requestors'!C460="","",'For Requestors'!C460)</f>
        <v/>
      </c>
      <c r="D465" s="179"/>
      <c r="E465" s="148"/>
      <c r="F465" s="225" t="str">
        <f>IF('For Requestors'!L460="","",'For Requestors'!L460)</f>
        <v/>
      </c>
      <c r="G465" s="226" t="str">
        <f>IF('For Requestors'!M460="","",'For Requestors'!M460)</f>
        <v/>
      </c>
      <c r="H465" s="227" t="str">
        <f>IF('For Requestors'!N460="","",'For Requestors'!N460)</f>
        <v/>
      </c>
      <c r="I465" s="211" t="str">
        <f>IF('For Requestors'!K460=0,"",'For Requestors'!K460)</f>
        <v/>
      </c>
      <c r="J465" s="46" t="str">
        <f>IFERROR('For Requestors'!K460/43560,"")</f>
        <v/>
      </c>
      <c r="K465" s="228" t="str">
        <f t="shared" si="29"/>
        <v/>
      </c>
      <c r="L465" s="199" t="str">
        <f>IF('For Requestors'!D460/43560=0,"",'For Requestors'!D460/43560)</f>
        <v/>
      </c>
      <c r="M465" s="199" t="str">
        <f>IF(AND('For Requestors'!E460=0,'For Requestors'!G460=0,'For Requestors'!A460=""),"",SUM('For Requestors'!E460:'For Requestors'!G460)/43560)</f>
        <v/>
      </c>
      <c r="N465" s="199" t="str">
        <f>IF(AND('For Requestors'!H460=0,'For Requestors'!I460=0),"",SUM('For Requestors'!H460:'For Requestors'!I460)/43560)</f>
        <v/>
      </c>
      <c r="O465" s="229"/>
      <c r="P465" s="230" t="str">
        <f>IF('For Requestors'!C460="","",((SUM('For Requestors'!E460:G460)/43560)*O465)*0.9)</f>
        <v/>
      </c>
      <c r="Q465" s="230" t="str">
        <f>IF('For Requestors'!C460="","",((SUM('For Requestors'!H460:I460)/43560)*O465)*0.5)</f>
        <v/>
      </c>
      <c r="R465" s="230" t="str">
        <f t="shared" si="30"/>
        <v/>
      </c>
      <c r="S465" s="230" t="str">
        <f t="shared" si="31"/>
        <v/>
      </c>
      <c r="T465" s="229"/>
      <c r="U465" s="229"/>
      <c r="V465" s="230" t="str">
        <f t="shared" si="32"/>
        <v/>
      </c>
      <c r="W465" s="178"/>
      <c r="X465" s="204"/>
      <c r="Y465" s="204"/>
      <c r="Z465" s="204"/>
      <c r="AA465" s="149"/>
      <c r="AB465" s="149"/>
    </row>
    <row r="466" spans="1:28" x14ac:dyDescent="0.25">
      <c r="A466" s="153" t="str">
        <f>IF('For Requestors'!A461 = "","",'For Requestors'!A461)</f>
        <v/>
      </c>
      <c r="B466" s="45" t="str">
        <f>IF('For Requestors'!B461="","",'For Requestors'!B461)</f>
        <v/>
      </c>
      <c r="C466" s="236" t="str">
        <f>IF('For Requestors'!C461="","",'For Requestors'!C461)</f>
        <v/>
      </c>
      <c r="D466" s="179"/>
      <c r="E466" s="148"/>
      <c r="F466" s="225" t="str">
        <f>IF('For Requestors'!L461="","",'For Requestors'!L461)</f>
        <v/>
      </c>
      <c r="G466" s="226" t="str">
        <f>IF('For Requestors'!M461="","",'For Requestors'!M461)</f>
        <v/>
      </c>
      <c r="H466" s="227" t="str">
        <f>IF('For Requestors'!N461="","",'For Requestors'!N461)</f>
        <v/>
      </c>
      <c r="I466" s="211" t="str">
        <f>IF('For Requestors'!K461=0,"",'For Requestors'!K461)</f>
        <v/>
      </c>
      <c r="J466" s="46" t="str">
        <f>IFERROR('For Requestors'!K461/43560,"")</f>
        <v/>
      </c>
      <c r="K466" s="228" t="str">
        <f t="shared" si="29"/>
        <v/>
      </c>
      <c r="L466" s="199" t="str">
        <f>IF('For Requestors'!D461/43560=0,"",'For Requestors'!D461/43560)</f>
        <v/>
      </c>
      <c r="M466" s="199" t="str">
        <f>IF(AND('For Requestors'!E461=0,'For Requestors'!G461=0,'For Requestors'!A461=""),"",SUM('For Requestors'!E461:'For Requestors'!G461)/43560)</f>
        <v/>
      </c>
      <c r="N466" s="199" t="str">
        <f>IF(AND('For Requestors'!H461=0,'For Requestors'!I461=0),"",SUM('For Requestors'!H461:'For Requestors'!I461)/43560)</f>
        <v/>
      </c>
      <c r="O466" s="229"/>
      <c r="P466" s="230" t="str">
        <f>IF('For Requestors'!C461="","",((SUM('For Requestors'!E461:G461)/43560)*O466)*0.9)</f>
        <v/>
      </c>
      <c r="Q466" s="230" t="str">
        <f>IF('For Requestors'!C461="","",((SUM('For Requestors'!H461:I461)/43560)*O466)*0.5)</f>
        <v/>
      </c>
      <c r="R466" s="230" t="str">
        <f t="shared" si="30"/>
        <v/>
      </c>
      <c r="S466" s="230" t="str">
        <f t="shared" si="31"/>
        <v/>
      </c>
      <c r="T466" s="229"/>
      <c r="U466" s="229"/>
      <c r="V466" s="230" t="str">
        <f t="shared" si="32"/>
        <v/>
      </c>
      <c r="W466" s="178"/>
      <c r="X466" s="204"/>
      <c r="Y466" s="204"/>
      <c r="Z466" s="204"/>
      <c r="AA466" s="149"/>
      <c r="AB466" s="149"/>
    </row>
    <row r="467" spans="1:28" x14ac:dyDescent="0.25">
      <c r="A467" s="153" t="str">
        <f>IF('For Requestors'!A462 = "","",'For Requestors'!A462)</f>
        <v/>
      </c>
      <c r="B467" s="45" t="str">
        <f>IF('For Requestors'!B462="","",'For Requestors'!B462)</f>
        <v/>
      </c>
      <c r="C467" s="236" t="str">
        <f>IF('For Requestors'!C462="","",'For Requestors'!C462)</f>
        <v/>
      </c>
      <c r="D467" s="179"/>
      <c r="E467" s="148"/>
      <c r="F467" s="225" t="str">
        <f>IF('For Requestors'!L462="","",'For Requestors'!L462)</f>
        <v/>
      </c>
      <c r="G467" s="226" t="str">
        <f>IF('For Requestors'!M462="","",'For Requestors'!M462)</f>
        <v/>
      </c>
      <c r="H467" s="227" t="str">
        <f>IF('For Requestors'!N462="","",'For Requestors'!N462)</f>
        <v/>
      </c>
      <c r="I467" s="211" t="str">
        <f>IF('For Requestors'!K462=0,"",'For Requestors'!K462)</f>
        <v/>
      </c>
      <c r="J467" s="46" t="str">
        <f>IFERROR('For Requestors'!K462/43560,"")</f>
        <v/>
      </c>
      <c r="K467" s="228" t="str">
        <f t="shared" si="29"/>
        <v/>
      </c>
      <c r="L467" s="199" t="str">
        <f>IF('For Requestors'!D462/43560=0,"",'For Requestors'!D462/43560)</f>
        <v/>
      </c>
      <c r="M467" s="199" t="str">
        <f>IF(AND('For Requestors'!E462=0,'For Requestors'!G462=0,'For Requestors'!A462=""),"",SUM('For Requestors'!E462:'For Requestors'!G462)/43560)</f>
        <v/>
      </c>
      <c r="N467" s="199" t="str">
        <f>IF(AND('For Requestors'!H462=0,'For Requestors'!I462=0),"",SUM('For Requestors'!H462:'For Requestors'!I462)/43560)</f>
        <v/>
      </c>
      <c r="O467" s="229"/>
      <c r="P467" s="230" t="str">
        <f>IF('For Requestors'!C462="","",((SUM('For Requestors'!E462:G462)/43560)*O467)*0.9)</f>
        <v/>
      </c>
      <c r="Q467" s="230" t="str">
        <f>IF('For Requestors'!C462="","",((SUM('For Requestors'!H462:I462)/43560)*O467)*0.5)</f>
        <v/>
      </c>
      <c r="R467" s="230" t="str">
        <f t="shared" si="30"/>
        <v/>
      </c>
      <c r="S467" s="230" t="str">
        <f t="shared" si="31"/>
        <v/>
      </c>
      <c r="T467" s="229"/>
      <c r="U467" s="229"/>
      <c r="V467" s="230" t="str">
        <f t="shared" si="32"/>
        <v/>
      </c>
      <c r="W467" s="178"/>
      <c r="X467" s="204"/>
      <c r="Y467" s="204"/>
      <c r="Z467" s="204"/>
      <c r="AA467" s="149"/>
      <c r="AB467" s="149"/>
    </row>
    <row r="468" spans="1:28" x14ac:dyDescent="0.25">
      <c r="A468" s="153" t="str">
        <f>IF('For Requestors'!A463 = "","",'For Requestors'!A463)</f>
        <v/>
      </c>
      <c r="B468" s="45" t="str">
        <f>IF('For Requestors'!B463="","",'For Requestors'!B463)</f>
        <v/>
      </c>
      <c r="C468" s="236" t="str">
        <f>IF('For Requestors'!C463="","",'For Requestors'!C463)</f>
        <v/>
      </c>
      <c r="D468" s="179"/>
      <c r="E468" s="148"/>
      <c r="F468" s="225" t="str">
        <f>IF('For Requestors'!L463="","",'For Requestors'!L463)</f>
        <v/>
      </c>
      <c r="G468" s="226" t="str">
        <f>IF('For Requestors'!M463="","",'For Requestors'!M463)</f>
        <v/>
      </c>
      <c r="H468" s="227" t="str">
        <f>IF('For Requestors'!N463="","",'For Requestors'!N463)</f>
        <v/>
      </c>
      <c r="I468" s="211" t="str">
        <f>IF('For Requestors'!K463=0,"",'For Requestors'!K463)</f>
        <v/>
      </c>
      <c r="J468" s="46" t="str">
        <f>IFERROR('For Requestors'!K463/43560,"")</f>
        <v/>
      </c>
      <c r="K468" s="228" t="str">
        <f t="shared" si="29"/>
        <v/>
      </c>
      <c r="L468" s="199" t="str">
        <f>IF('For Requestors'!D463/43560=0,"",'For Requestors'!D463/43560)</f>
        <v/>
      </c>
      <c r="M468" s="199" t="str">
        <f>IF(AND('For Requestors'!E463=0,'For Requestors'!G463=0,'For Requestors'!A463=""),"",SUM('For Requestors'!E463:'For Requestors'!G463)/43560)</f>
        <v/>
      </c>
      <c r="N468" s="199" t="str">
        <f>IF(AND('For Requestors'!H463=0,'For Requestors'!I463=0),"",SUM('For Requestors'!H463:'For Requestors'!I463)/43560)</f>
        <v/>
      </c>
      <c r="O468" s="229"/>
      <c r="P468" s="230" t="str">
        <f>IF('For Requestors'!C463="","",((SUM('For Requestors'!E463:G463)/43560)*O468)*0.9)</f>
        <v/>
      </c>
      <c r="Q468" s="230" t="str">
        <f>IF('For Requestors'!C463="","",((SUM('For Requestors'!H463:I463)/43560)*O468)*0.5)</f>
        <v/>
      </c>
      <c r="R468" s="230" t="str">
        <f t="shared" si="30"/>
        <v/>
      </c>
      <c r="S468" s="230" t="str">
        <f t="shared" si="31"/>
        <v/>
      </c>
      <c r="T468" s="229"/>
      <c r="U468" s="229"/>
      <c r="V468" s="230" t="str">
        <f t="shared" si="32"/>
        <v/>
      </c>
      <c r="W468" s="178"/>
      <c r="X468" s="204"/>
      <c r="Y468" s="204"/>
      <c r="Z468" s="204"/>
      <c r="AA468" s="149"/>
      <c r="AB468" s="149"/>
    </row>
    <row r="469" spans="1:28" x14ac:dyDescent="0.25">
      <c r="A469" s="153" t="str">
        <f>IF('For Requestors'!A464 = "","",'For Requestors'!A464)</f>
        <v/>
      </c>
      <c r="B469" s="45" t="str">
        <f>IF('For Requestors'!B464="","",'For Requestors'!B464)</f>
        <v/>
      </c>
      <c r="C469" s="236" t="str">
        <f>IF('For Requestors'!C464="","",'For Requestors'!C464)</f>
        <v/>
      </c>
      <c r="D469" s="179"/>
      <c r="E469" s="148"/>
      <c r="F469" s="225" t="str">
        <f>IF('For Requestors'!L464="","",'For Requestors'!L464)</f>
        <v/>
      </c>
      <c r="G469" s="226" t="str">
        <f>IF('For Requestors'!M464="","",'For Requestors'!M464)</f>
        <v/>
      </c>
      <c r="H469" s="227" t="str">
        <f>IF('For Requestors'!N464="","",'For Requestors'!N464)</f>
        <v/>
      </c>
      <c r="I469" s="211" t="str">
        <f>IF('For Requestors'!K464=0,"",'For Requestors'!K464)</f>
        <v/>
      </c>
      <c r="J469" s="46" t="str">
        <f>IFERROR('For Requestors'!K464/43560,"")</f>
        <v/>
      </c>
      <c r="K469" s="228" t="str">
        <f t="shared" si="29"/>
        <v/>
      </c>
      <c r="L469" s="199" t="str">
        <f>IF('For Requestors'!D464/43560=0,"",'For Requestors'!D464/43560)</f>
        <v/>
      </c>
      <c r="M469" s="199" t="str">
        <f>IF(AND('For Requestors'!E464=0,'For Requestors'!G464=0,'For Requestors'!A464=""),"",SUM('For Requestors'!E464:'For Requestors'!G464)/43560)</f>
        <v/>
      </c>
      <c r="N469" s="199" t="str">
        <f>IF(AND('For Requestors'!H464=0,'For Requestors'!I464=0),"",SUM('For Requestors'!H464:'For Requestors'!I464)/43560)</f>
        <v/>
      </c>
      <c r="O469" s="229"/>
      <c r="P469" s="230" t="str">
        <f>IF('For Requestors'!C464="","",((SUM('For Requestors'!E464:G464)/43560)*O469)*0.9)</f>
        <v/>
      </c>
      <c r="Q469" s="230" t="str">
        <f>IF('For Requestors'!C464="","",((SUM('For Requestors'!H464:I464)/43560)*O469)*0.5)</f>
        <v/>
      </c>
      <c r="R469" s="230" t="str">
        <f t="shared" si="30"/>
        <v/>
      </c>
      <c r="S469" s="230" t="str">
        <f t="shared" si="31"/>
        <v/>
      </c>
      <c r="T469" s="229"/>
      <c r="U469" s="229"/>
      <c r="V469" s="230" t="str">
        <f t="shared" si="32"/>
        <v/>
      </c>
      <c r="W469" s="178"/>
      <c r="X469" s="204"/>
      <c r="Y469" s="204"/>
      <c r="Z469" s="204"/>
      <c r="AA469" s="149"/>
      <c r="AB469" s="149"/>
    </row>
    <row r="470" spans="1:28" x14ac:dyDescent="0.25">
      <c r="A470" s="153" t="str">
        <f>IF('For Requestors'!A465 = "","",'For Requestors'!A465)</f>
        <v/>
      </c>
      <c r="B470" s="45" t="str">
        <f>IF('For Requestors'!B465="","",'For Requestors'!B465)</f>
        <v/>
      </c>
      <c r="C470" s="236" t="str">
        <f>IF('For Requestors'!C465="","",'For Requestors'!C465)</f>
        <v/>
      </c>
      <c r="D470" s="179"/>
      <c r="E470" s="148"/>
      <c r="F470" s="225" t="str">
        <f>IF('For Requestors'!L465="","",'For Requestors'!L465)</f>
        <v/>
      </c>
      <c r="G470" s="226" t="str">
        <f>IF('For Requestors'!M465="","",'For Requestors'!M465)</f>
        <v/>
      </c>
      <c r="H470" s="227" t="str">
        <f>IF('For Requestors'!N465="","",'For Requestors'!N465)</f>
        <v/>
      </c>
      <c r="I470" s="211" t="str">
        <f>IF('For Requestors'!K465=0,"",'For Requestors'!K465)</f>
        <v/>
      </c>
      <c r="J470" s="46" t="str">
        <f>IFERROR('For Requestors'!K465/43560,"")</f>
        <v/>
      </c>
      <c r="K470" s="228" t="str">
        <f t="shared" si="29"/>
        <v/>
      </c>
      <c r="L470" s="199" t="str">
        <f>IF('For Requestors'!D465/43560=0,"",'For Requestors'!D465/43560)</f>
        <v/>
      </c>
      <c r="M470" s="199" t="str">
        <f>IF(AND('For Requestors'!E465=0,'For Requestors'!G465=0,'For Requestors'!A465=""),"",SUM('For Requestors'!E465:'For Requestors'!G465)/43560)</f>
        <v/>
      </c>
      <c r="N470" s="199" t="str">
        <f>IF(AND('For Requestors'!H465=0,'For Requestors'!I465=0),"",SUM('For Requestors'!H465:'For Requestors'!I465)/43560)</f>
        <v/>
      </c>
      <c r="O470" s="229"/>
      <c r="P470" s="230" t="str">
        <f>IF('For Requestors'!C465="","",((SUM('For Requestors'!E465:G465)/43560)*O470)*0.9)</f>
        <v/>
      </c>
      <c r="Q470" s="230" t="str">
        <f>IF('For Requestors'!C465="","",((SUM('For Requestors'!H465:I465)/43560)*O470)*0.5)</f>
        <v/>
      </c>
      <c r="R470" s="230" t="str">
        <f t="shared" si="30"/>
        <v/>
      </c>
      <c r="S470" s="230" t="str">
        <f t="shared" si="31"/>
        <v/>
      </c>
      <c r="T470" s="229"/>
      <c r="U470" s="229"/>
      <c r="V470" s="230" t="str">
        <f t="shared" si="32"/>
        <v/>
      </c>
      <c r="W470" s="178"/>
      <c r="X470" s="204"/>
      <c r="Y470" s="204"/>
      <c r="Z470" s="204"/>
      <c r="AA470" s="149"/>
      <c r="AB470" s="149"/>
    </row>
    <row r="471" spans="1:28" x14ac:dyDescent="0.25">
      <c r="A471" s="153" t="str">
        <f>IF('For Requestors'!A466 = "","",'For Requestors'!A466)</f>
        <v/>
      </c>
      <c r="B471" s="45" t="str">
        <f>IF('For Requestors'!B466="","",'For Requestors'!B466)</f>
        <v/>
      </c>
      <c r="C471" s="236" t="str">
        <f>IF('For Requestors'!C466="","",'For Requestors'!C466)</f>
        <v/>
      </c>
      <c r="D471" s="179"/>
      <c r="E471" s="148"/>
      <c r="F471" s="225" t="str">
        <f>IF('For Requestors'!L466="","",'For Requestors'!L466)</f>
        <v/>
      </c>
      <c r="G471" s="226" t="str">
        <f>IF('For Requestors'!M466="","",'For Requestors'!M466)</f>
        <v/>
      </c>
      <c r="H471" s="227" t="str">
        <f>IF('For Requestors'!N466="","",'For Requestors'!N466)</f>
        <v/>
      </c>
      <c r="I471" s="211" t="str">
        <f>IF('For Requestors'!K466=0,"",'For Requestors'!K466)</f>
        <v/>
      </c>
      <c r="J471" s="46" t="str">
        <f>IFERROR('For Requestors'!K466/43560,"")</f>
        <v/>
      </c>
      <c r="K471" s="228" t="str">
        <f t="shared" si="29"/>
        <v/>
      </c>
      <c r="L471" s="199" t="str">
        <f>IF('For Requestors'!D466/43560=0,"",'For Requestors'!D466/43560)</f>
        <v/>
      </c>
      <c r="M471" s="199" t="str">
        <f>IF(AND('For Requestors'!E466=0,'For Requestors'!G466=0,'For Requestors'!A466=""),"",SUM('For Requestors'!E466:'For Requestors'!G466)/43560)</f>
        <v/>
      </c>
      <c r="N471" s="199" t="str">
        <f>IF(AND('For Requestors'!H466=0,'For Requestors'!I466=0),"",SUM('For Requestors'!H466:'For Requestors'!I466)/43560)</f>
        <v/>
      </c>
      <c r="O471" s="229"/>
      <c r="P471" s="230" t="str">
        <f>IF('For Requestors'!C466="","",((SUM('For Requestors'!E466:G466)/43560)*O471)*0.9)</f>
        <v/>
      </c>
      <c r="Q471" s="230" t="str">
        <f>IF('For Requestors'!C466="","",((SUM('For Requestors'!H466:I466)/43560)*O471)*0.5)</f>
        <v/>
      </c>
      <c r="R471" s="230" t="str">
        <f t="shared" si="30"/>
        <v/>
      </c>
      <c r="S471" s="230" t="str">
        <f t="shared" si="31"/>
        <v/>
      </c>
      <c r="T471" s="229"/>
      <c r="U471" s="229"/>
      <c r="V471" s="230" t="str">
        <f t="shared" si="32"/>
        <v/>
      </c>
      <c r="W471" s="178"/>
      <c r="X471" s="204"/>
      <c r="Y471" s="204"/>
      <c r="Z471" s="204"/>
      <c r="AA471" s="149"/>
      <c r="AB471" s="149"/>
    </row>
    <row r="472" spans="1:28" x14ac:dyDescent="0.25">
      <c r="A472" s="153" t="str">
        <f>IF('For Requestors'!A467 = "","",'For Requestors'!A467)</f>
        <v/>
      </c>
      <c r="B472" s="45" t="str">
        <f>IF('For Requestors'!B467="","",'For Requestors'!B467)</f>
        <v/>
      </c>
      <c r="C472" s="236" t="str">
        <f>IF('For Requestors'!C467="","",'For Requestors'!C467)</f>
        <v/>
      </c>
      <c r="D472" s="179"/>
      <c r="E472" s="148"/>
      <c r="F472" s="225" t="str">
        <f>IF('For Requestors'!L467="","",'For Requestors'!L467)</f>
        <v/>
      </c>
      <c r="G472" s="226" t="str">
        <f>IF('For Requestors'!M467="","",'For Requestors'!M467)</f>
        <v/>
      </c>
      <c r="H472" s="227" t="str">
        <f>IF('For Requestors'!N467="","",'For Requestors'!N467)</f>
        <v/>
      </c>
      <c r="I472" s="211" t="str">
        <f>IF('For Requestors'!K467=0,"",'For Requestors'!K467)</f>
        <v/>
      </c>
      <c r="J472" s="46" t="str">
        <f>IFERROR('For Requestors'!K467/43560,"")</f>
        <v/>
      </c>
      <c r="K472" s="228" t="str">
        <f t="shared" si="29"/>
        <v/>
      </c>
      <c r="L472" s="199" t="str">
        <f>IF('For Requestors'!D467/43560=0,"",'For Requestors'!D467/43560)</f>
        <v/>
      </c>
      <c r="M472" s="199" t="str">
        <f>IF(AND('For Requestors'!E467=0,'For Requestors'!G467=0,'For Requestors'!A467=""),"",SUM('For Requestors'!E467:'For Requestors'!G467)/43560)</f>
        <v/>
      </c>
      <c r="N472" s="199" t="str">
        <f>IF(AND('For Requestors'!H467=0,'For Requestors'!I467=0),"",SUM('For Requestors'!H467:'For Requestors'!I467)/43560)</f>
        <v/>
      </c>
      <c r="O472" s="229"/>
      <c r="P472" s="230" t="str">
        <f>IF('For Requestors'!C467="","",((SUM('For Requestors'!E467:G467)/43560)*O472)*0.9)</f>
        <v/>
      </c>
      <c r="Q472" s="230" t="str">
        <f>IF('For Requestors'!C467="","",((SUM('For Requestors'!H467:I467)/43560)*O472)*0.5)</f>
        <v/>
      </c>
      <c r="R472" s="230" t="str">
        <f t="shared" si="30"/>
        <v/>
      </c>
      <c r="S472" s="230" t="str">
        <f t="shared" si="31"/>
        <v/>
      </c>
      <c r="T472" s="229"/>
      <c r="U472" s="229"/>
      <c r="V472" s="230" t="str">
        <f t="shared" si="32"/>
        <v/>
      </c>
      <c r="W472" s="178"/>
      <c r="X472" s="204"/>
      <c r="Y472" s="204"/>
      <c r="Z472" s="204"/>
      <c r="AA472" s="149"/>
      <c r="AB472" s="149"/>
    </row>
    <row r="473" spans="1:28" x14ac:dyDescent="0.25">
      <c r="A473" s="153" t="str">
        <f>IF('For Requestors'!A468 = "","",'For Requestors'!A468)</f>
        <v/>
      </c>
      <c r="B473" s="45" t="str">
        <f>IF('For Requestors'!B468="","",'For Requestors'!B468)</f>
        <v/>
      </c>
      <c r="C473" s="236" t="str">
        <f>IF('For Requestors'!C468="","",'For Requestors'!C468)</f>
        <v/>
      </c>
      <c r="D473" s="179"/>
      <c r="E473" s="148"/>
      <c r="F473" s="225" t="str">
        <f>IF('For Requestors'!L468="","",'For Requestors'!L468)</f>
        <v/>
      </c>
      <c r="G473" s="226" t="str">
        <f>IF('For Requestors'!M468="","",'For Requestors'!M468)</f>
        <v/>
      </c>
      <c r="H473" s="227" t="str">
        <f>IF('For Requestors'!N468="","",'For Requestors'!N468)</f>
        <v/>
      </c>
      <c r="I473" s="211" t="str">
        <f>IF('For Requestors'!K468=0,"",'For Requestors'!K468)</f>
        <v/>
      </c>
      <c r="J473" s="46" t="str">
        <f>IFERROR('For Requestors'!K468/43560,"")</f>
        <v/>
      </c>
      <c r="K473" s="228" t="str">
        <f t="shared" si="29"/>
        <v/>
      </c>
      <c r="L473" s="199" t="str">
        <f>IF('For Requestors'!D468/43560=0,"",'For Requestors'!D468/43560)</f>
        <v/>
      </c>
      <c r="M473" s="199" t="str">
        <f>IF(AND('For Requestors'!E468=0,'For Requestors'!G468=0,'For Requestors'!A468=""),"",SUM('For Requestors'!E468:'For Requestors'!G468)/43560)</f>
        <v/>
      </c>
      <c r="N473" s="199" t="str">
        <f>IF(AND('For Requestors'!H468=0,'For Requestors'!I468=0),"",SUM('For Requestors'!H468:'For Requestors'!I468)/43560)</f>
        <v/>
      </c>
      <c r="O473" s="229"/>
      <c r="P473" s="230" t="str">
        <f>IF('For Requestors'!C468="","",((SUM('For Requestors'!E468:G468)/43560)*O473)*0.9)</f>
        <v/>
      </c>
      <c r="Q473" s="230" t="str">
        <f>IF('For Requestors'!C468="","",((SUM('For Requestors'!H468:I468)/43560)*O473)*0.5)</f>
        <v/>
      </c>
      <c r="R473" s="230" t="str">
        <f t="shared" si="30"/>
        <v/>
      </c>
      <c r="S473" s="230" t="str">
        <f t="shared" si="31"/>
        <v/>
      </c>
      <c r="T473" s="229"/>
      <c r="U473" s="229"/>
      <c r="V473" s="230" t="str">
        <f t="shared" si="32"/>
        <v/>
      </c>
      <c r="W473" s="178"/>
      <c r="X473" s="204"/>
      <c r="Y473" s="204"/>
      <c r="Z473" s="204"/>
      <c r="AA473" s="149"/>
      <c r="AB473" s="149"/>
    </row>
    <row r="474" spans="1:28" x14ac:dyDescent="0.25">
      <c r="A474" s="153" t="str">
        <f>IF('For Requestors'!A469 = "","",'For Requestors'!A469)</f>
        <v/>
      </c>
      <c r="B474" s="45" t="str">
        <f>IF('For Requestors'!B469="","",'For Requestors'!B469)</f>
        <v/>
      </c>
      <c r="C474" s="236" t="str">
        <f>IF('For Requestors'!C469="","",'For Requestors'!C469)</f>
        <v/>
      </c>
      <c r="D474" s="179"/>
      <c r="E474" s="148"/>
      <c r="F474" s="225" t="str">
        <f>IF('For Requestors'!L469="","",'For Requestors'!L469)</f>
        <v/>
      </c>
      <c r="G474" s="226" t="str">
        <f>IF('For Requestors'!M469="","",'For Requestors'!M469)</f>
        <v/>
      </c>
      <c r="H474" s="227" t="str">
        <f>IF('For Requestors'!N469="","",'For Requestors'!N469)</f>
        <v/>
      </c>
      <c r="I474" s="211" t="str">
        <f>IF('For Requestors'!K469=0,"",'For Requestors'!K469)</f>
        <v/>
      </c>
      <c r="J474" s="46" t="str">
        <f>IFERROR('For Requestors'!K469/43560,"")</f>
        <v/>
      </c>
      <c r="K474" s="228" t="str">
        <f t="shared" si="29"/>
        <v/>
      </c>
      <c r="L474" s="199" t="str">
        <f>IF('For Requestors'!D469/43560=0,"",'For Requestors'!D469/43560)</f>
        <v/>
      </c>
      <c r="M474" s="199" t="str">
        <f>IF(AND('For Requestors'!E469=0,'For Requestors'!G469=0,'For Requestors'!A469=""),"",SUM('For Requestors'!E469:'For Requestors'!G469)/43560)</f>
        <v/>
      </c>
      <c r="N474" s="199" t="str">
        <f>IF(AND('For Requestors'!H469=0,'For Requestors'!I469=0),"",SUM('For Requestors'!H469:'For Requestors'!I469)/43560)</f>
        <v/>
      </c>
      <c r="O474" s="229"/>
      <c r="P474" s="230" t="str">
        <f>IF('For Requestors'!C469="","",((SUM('For Requestors'!E469:G469)/43560)*O474)*0.9)</f>
        <v/>
      </c>
      <c r="Q474" s="230" t="str">
        <f>IF('For Requestors'!C469="","",((SUM('For Requestors'!H469:I469)/43560)*O474)*0.5)</f>
        <v/>
      </c>
      <c r="R474" s="230" t="str">
        <f t="shared" si="30"/>
        <v/>
      </c>
      <c r="S474" s="230" t="str">
        <f t="shared" si="31"/>
        <v/>
      </c>
      <c r="T474" s="229"/>
      <c r="U474" s="229"/>
      <c r="V474" s="230" t="str">
        <f t="shared" si="32"/>
        <v/>
      </c>
      <c r="W474" s="178"/>
      <c r="X474" s="204"/>
      <c r="Y474" s="204"/>
      <c r="Z474" s="204"/>
      <c r="AA474" s="149"/>
      <c r="AB474" s="149"/>
    </row>
    <row r="475" spans="1:28" x14ac:dyDescent="0.25">
      <c r="A475" s="153" t="str">
        <f>IF('For Requestors'!A470 = "","",'For Requestors'!A470)</f>
        <v/>
      </c>
      <c r="B475" s="45" t="str">
        <f>IF('For Requestors'!B470="","",'For Requestors'!B470)</f>
        <v/>
      </c>
      <c r="C475" s="236" t="str">
        <f>IF('For Requestors'!C470="","",'For Requestors'!C470)</f>
        <v/>
      </c>
      <c r="D475" s="179"/>
      <c r="E475" s="148"/>
      <c r="F475" s="225" t="str">
        <f>IF('For Requestors'!L470="","",'For Requestors'!L470)</f>
        <v/>
      </c>
      <c r="G475" s="226" t="str">
        <f>IF('For Requestors'!M470="","",'For Requestors'!M470)</f>
        <v/>
      </c>
      <c r="H475" s="227" t="str">
        <f>IF('For Requestors'!N470="","",'For Requestors'!N470)</f>
        <v/>
      </c>
      <c r="I475" s="211" t="str">
        <f>IF('For Requestors'!K470=0,"",'For Requestors'!K470)</f>
        <v/>
      </c>
      <c r="J475" s="46" t="str">
        <f>IFERROR('For Requestors'!K470/43560,"")</f>
        <v/>
      </c>
      <c r="K475" s="228" t="str">
        <f t="shared" si="29"/>
        <v/>
      </c>
      <c r="L475" s="199" t="str">
        <f>IF('For Requestors'!D470/43560=0,"",'For Requestors'!D470/43560)</f>
        <v/>
      </c>
      <c r="M475" s="199" t="str">
        <f>IF(AND('For Requestors'!E470=0,'For Requestors'!G470=0,'For Requestors'!A470=""),"",SUM('For Requestors'!E470:'For Requestors'!G470)/43560)</f>
        <v/>
      </c>
      <c r="N475" s="199" t="str">
        <f>IF(AND('For Requestors'!H470=0,'For Requestors'!I470=0),"",SUM('For Requestors'!H470:'For Requestors'!I470)/43560)</f>
        <v/>
      </c>
      <c r="O475" s="229"/>
      <c r="P475" s="230" t="str">
        <f>IF('For Requestors'!C470="","",((SUM('For Requestors'!E470:G470)/43560)*O475)*0.9)</f>
        <v/>
      </c>
      <c r="Q475" s="230" t="str">
        <f>IF('For Requestors'!C470="","",((SUM('For Requestors'!H470:I470)/43560)*O475)*0.5)</f>
        <v/>
      </c>
      <c r="R475" s="230" t="str">
        <f t="shared" si="30"/>
        <v/>
      </c>
      <c r="S475" s="230" t="str">
        <f t="shared" si="31"/>
        <v/>
      </c>
      <c r="T475" s="229"/>
      <c r="U475" s="229"/>
      <c r="V475" s="230" t="str">
        <f t="shared" si="32"/>
        <v/>
      </c>
      <c r="W475" s="178"/>
      <c r="X475" s="204"/>
      <c r="Y475" s="204"/>
      <c r="Z475" s="204"/>
      <c r="AA475" s="149"/>
      <c r="AB475" s="149"/>
    </row>
    <row r="476" spans="1:28" x14ac:dyDescent="0.25">
      <c r="A476" s="153" t="str">
        <f>IF('For Requestors'!A471 = "","",'For Requestors'!A471)</f>
        <v/>
      </c>
      <c r="B476" s="45" t="str">
        <f>IF('For Requestors'!B471="","",'For Requestors'!B471)</f>
        <v/>
      </c>
      <c r="C476" s="236" t="str">
        <f>IF('For Requestors'!C471="","",'For Requestors'!C471)</f>
        <v/>
      </c>
      <c r="D476" s="179"/>
      <c r="E476" s="148"/>
      <c r="F476" s="225" t="str">
        <f>IF('For Requestors'!L471="","",'For Requestors'!L471)</f>
        <v/>
      </c>
      <c r="G476" s="226" t="str">
        <f>IF('For Requestors'!M471="","",'For Requestors'!M471)</f>
        <v/>
      </c>
      <c r="H476" s="227" t="str">
        <f>IF('For Requestors'!N471="","",'For Requestors'!N471)</f>
        <v/>
      </c>
      <c r="I476" s="211" t="str">
        <f>IF('For Requestors'!K471=0,"",'For Requestors'!K471)</f>
        <v/>
      </c>
      <c r="J476" s="46" t="str">
        <f>IFERROR('For Requestors'!K471/43560,"")</f>
        <v/>
      </c>
      <c r="K476" s="228" t="str">
        <f t="shared" si="29"/>
        <v/>
      </c>
      <c r="L476" s="199" t="str">
        <f>IF('For Requestors'!D471/43560=0,"",'For Requestors'!D471/43560)</f>
        <v/>
      </c>
      <c r="M476" s="199" t="str">
        <f>IF(AND('For Requestors'!E471=0,'For Requestors'!G471=0,'For Requestors'!A471=""),"",SUM('For Requestors'!E471:'For Requestors'!G471)/43560)</f>
        <v/>
      </c>
      <c r="N476" s="199" t="str">
        <f>IF(AND('For Requestors'!H471=0,'For Requestors'!I471=0),"",SUM('For Requestors'!H471:'For Requestors'!I471)/43560)</f>
        <v/>
      </c>
      <c r="O476" s="229"/>
      <c r="P476" s="230" t="str">
        <f>IF('For Requestors'!C471="","",((SUM('For Requestors'!E471:G471)/43560)*O476)*0.9)</f>
        <v/>
      </c>
      <c r="Q476" s="230" t="str">
        <f>IF('For Requestors'!C471="","",((SUM('For Requestors'!H471:I471)/43560)*O476)*0.5)</f>
        <v/>
      </c>
      <c r="R476" s="230" t="str">
        <f t="shared" si="30"/>
        <v/>
      </c>
      <c r="S476" s="230" t="str">
        <f t="shared" si="31"/>
        <v/>
      </c>
      <c r="T476" s="229"/>
      <c r="U476" s="229"/>
      <c r="V476" s="230" t="str">
        <f t="shared" si="32"/>
        <v/>
      </c>
      <c r="W476" s="178"/>
      <c r="X476" s="204"/>
      <c r="Y476" s="204"/>
      <c r="Z476" s="204"/>
      <c r="AA476" s="149"/>
      <c r="AB476" s="149"/>
    </row>
    <row r="477" spans="1:28" x14ac:dyDescent="0.25">
      <c r="A477" s="153" t="str">
        <f>IF('For Requestors'!A472 = "","",'For Requestors'!A472)</f>
        <v/>
      </c>
      <c r="B477" s="45" t="str">
        <f>IF('For Requestors'!B472="","",'For Requestors'!B472)</f>
        <v/>
      </c>
      <c r="C477" s="236" t="str">
        <f>IF('For Requestors'!C472="","",'For Requestors'!C472)</f>
        <v/>
      </c>
      <c r="D477" s="179"/>
      <c r="E477" s="148"/>
      <c r="F477" s="225" t="str">
        <f>IF('For Requestors'!L472="","",'For Requestors'!L472)</f>
        <v/>
      </c>
      <c r="G477" s="226" t="str">
        <f>IF('For Requestors'!M472="","",'For Requestors'!M472)</f>
        <v/>
      </c>
      <c r="H477" s="227" t="str">
        <f>IF('For Requestors'!N472="","",'For Requestors'!N472)</f>
        <v/>
      </c>
      <c r="I477" s="211" t="str">
        <f>IF('For Requestors'!K472=0,"",'For Requestors'!K472)</f>
        <v/>
      </c>
      <c r="J477" s="46" t="str">
        <f>IFERROR('For Requestors'!K472/43560,"")</f>
        <v/>
      </c>
      <c r="K477" s="228" t="str">
        <f t="shared" si="29"/>
        <v/>
      </c>
      <c r="L477" s="199" t="str">
        <f>IF('For Requestors'!D472/43560=0,"",'For Requestors'!D472/43560)</f>
        <v/>
      </c>
      <c r="M477" s="199" t="str">
        <f>IF(AND('For Requestors'!E472=0,'For Requestors'!G472=0,'For Requestors'!A472=""),"",SUM('For Requestors'!E472:'For Requestors'!G472)/43560)</f>
        <v/>
      </c>
      <c r="N477" s="199" t="str">
        <f>IF(AND('For Requestors'!H472=0,'For Requestors'!I472=0),"",SUM('For Requestors'!H472:'For Requestors'!I472)/43560)</f>
        <v/>
      </c>
      <c r="O477" s="229"/>
      <c r="P477" s="230" t="str">
        <f>IF('For Requestors'!C472="","",((SUM('For Requestors'!E472:G472)/43560)*O477)*0.9)</f>
        <v/>
      </c>
      <c r="Q477" s="230" t="str">
        <f>IF('For Requestors'!C472="","",((SUM('For Requestors'!H472:I472)/43560)*O477)*0.5)</f>
        <v/>
      </c>
      <c r="R477" s="230" t="str">
        <f t="shared" si="30"/>
        <v/>
      </c>
      <c r="S477" s="230" t="str">
        <f t="shared" si="31"/>
        <v/>
      </c>
      <c r="T477" s="229"/>
      <c r="U477" s="229"/>
      <c r="V477" s="230" t="str">
        <f t="shared" si="32"/>
        <v/>
      </c>
      <c r="W477" s="178"/>
      <c r="X477" s="204"/>
      <c r="Y477" s="204"/>
      <c r="Z477" s="204"/>
      <c r="AA477" s="149"/>
      <c r="AB477" s="149"/>
    </row>
    <row r="478" spans="1:28" x14ac:dyDescent="0.25">
      <c r="A478" s="153" t="str">
        <f>IF('For Requestors'!A473 = "","",'For Requestors'!A473)</f>
        <v/>
      </c>
      <c r="B478" s="45" t="str">
        <f>IF('For Requestors'!B473="","",'For Requestors'!B473)</f>
        <v/>
      </c>
      <c r="C478" s="236" t="str">
        <f>IF('For Requestors'!C473="","",'For Requestors'!C473)</f>
        <v/>
      </c>
      <c r="D478" s="179"/>
      <c r="E478" s="148"/>
      <c r="F478" s="225" t="str">
        <f>IF('For Requestors'!L473="","",'For Requestors'!L473)</f>
        <v/>
      </c>
      <c r="G478" s="226" t="str">
        <f>IF('For Requestors'!M473="","",'For Requestors'!M473)</f>
        <v/>
      </c>
      <c r="H478" s="227" t="str">
        <f>IF('For Requestors'!N473="","",'For Requestors'!N473)</f>
        <v/>
      </c>
      <c r="I478" s="211" t="str">
        <f>IF('For Requestors'!K473=0,"",'For Requestors'!K473)</f>
        <v/>
      </c>
      <c r="J478" s="46" t="str">
        <f>IFERROR('For Requestors'!K473/43560,"")</f>
        <v/>
      </c>
      <c r="K478" s="228" t="str">
        <f t="shared" si="29"/>
        <v/>
      </c>
      <c r="L478" s="199" t="str">
        <f>IF('For Requestors'!D473/43560=0,"",'For Requestors'!D473/43560)</f>
        <v/>
      </c>
      <c r="M478" s="199" t="str">
        <f>IF(AND('For Requestors'!E473=0,'For Requestors'!G473=0,'For Requestors'!A473=""),"",SUM('For Requestors'!E473:'For Requestors'!G473)/43560)</f>
        <v/>
      </c>
      <c r="N478" s="199" t="str">
        <f>IF(AND('For Requestors'!H473=0,'For Requestors'!I473=0),"",SUM('For Requestors'!H473:'For Requestors'!I473)/43560)</f>
        <v/>
      </c>
      <c r="O478" s="229"/>
      <c r="P478" s="230" t="str">
        <f>IF('For Requestors'!C473="","",((SUM('For Requestors'!E473:G473)/43560)*O478)*0.9)</f>
        <v/>
      </c>
      <c r="Q478" s="230" t="str">
        <f>IF('For Requestors'!C473="","",((SUM('For Requestors'!H473:I473)/43560)*O478)*0.5)</f>
        <v/>
      </c>
      <c r="R478" s="230" t="str">
        <f t="shared" si="30"/>
        <v/>
      </c>
      <c r="S478" s="230" t="str">
        <f t="shared" si="31"/>
        <v/>
      </c>
      <c r="T478" s="229"/>
      <c r="U478" s="229"/>
      <c r="V478" s="230" t="str">
        <f t="shared" si="32"/>
        <v/>
      </c>
      <c r="W478" s="178"/>
      <c r="X478" s="204"/>
      <c r="Y478" s="204"/>
      <c r="Z478" s="204"/>
      <c r="AA478" s="149"/>
      <c r="AB478" s="149"/>
    </row>
    <row r="479" spans="1:28" x14ac:dyDescent="0.25">
      <c r="A479" s="153" t="str">
        <f>IF('For Requestors'!A474 = "","",'For Requestors'!A474)</f>
        <v/>
      </c>
      <c r="B479" s="45" t="str">
        <f>IF('For Requestors'!B474="","",'For Requestors'!B474)</f>
        <v/>
      </c>
      <c r="C479" s="236" t="str">
        <f>IF('For Requestors'!C474="","",'For Requestors'!C474)</f>
        <v/>
      </c>
      <c r="D479" s="179"/>
      <c r="E479" s="148"/>
      <c r="F479" s="225" t="str">
        <f>IF('For Requestors'!L474="","",'For Requestors'!L474)</f>
        <v/>
      </c>
      <c r="G479" s="226" t="str">
        <f>IF('For Requestors'!M474="","",'For Requestors'!M474)</f>
        <v/>
      </c>
      <c r="H479" s="227" t="str">
        <f>IF('For Requestors'!N474="","",'For Requestors'!N474)</f>
        <v/>
      </c>
      <c r="I479" s="211" t="str">
        <f>IF('For Requestors'!K474=0,"",'For Requestors'!K474)</f>
        <v/>
      </c>
      <c r="J479" s="46" t="str">
        <f>IFERROR('For Requestors'!K474/43560,"")</f>
        <v/>
      </c>
      <c r="K479" s="228" t="str">
        <f t="shared" si="29"/>
        <v/>
      </c>
      <c r="L479" s="199" t="str">
        <f>IF('For Requestors'!D474/43560=0,"",'For Requestors'!D474/43560)</f>
        <v/>
      </c>
      <c r="M479" s="199" t="str">
        <f>IF(AND('For Requestors'!E474=0,'For Requestors'!G474=0,'For Requestors'!A474=""),"",SUM('For Requestors'!E474:'For Requestors'!G474)/43560)</f>
        <v/>
      </c>
      <c r="N479" s="199" t="str">
        <f>IF(AND('For Requestors'!H474=0,'For Requestors'!I474=0),"",SUM('For Requestors'!H474:'For Requestors'!I474)/43560)</f>
        <v/>
      </c>
      <c r="O479" s="229"/>
      <c r="P479" s="230" t="str">
        <f>IF('For Requestors'!C474="","",((SUM('For Requestors'!E474:G474)/43560)*O479)*0.9)</f>
        <v/>
      </c>
      <c r="Q479" s="230" t="str">
        <f>IF('For Requestors'!C474="","",((SUM('For Requestors'!H474:I474)/43560)*O479)*0.5)</f>
        <v/>
      </c>
      <c r="R479" s="230" t="str">
        <f t="shared" si="30"/>
        <v/>
      </c>
      <c r="S479" s="230" t="str">
        <f t="shared" si="31"/>
        <v/>
      </c>
      <c r="T479" s="229"/>
      <c r="U479" s="229"/>
      <c r="V479" s="230" t="str">
        <f t="shared" si="32"/>
        <v/>
      </c>
      <c r="W479" s="178"/>
      <c r="X479" s="204"/>
      <c r="Y479" s="204"/>
      <c r="Z479" s="204"/>
      <c r="AA479" s="149"/>
      <c r="AB479" s="149"/>
    </row>
    <row r="480" spans="1:28" x14ac:dyDescent="0.25">
      <c r="A480" s="153" t="str">
        <f>IF('For Requestors'!A475 = "","",'For Requestors'!A475)</f>
        <v/>
      </c>
      <c r="B480" s="45" t="str">
        <f>IF('For Requestors'!B475="","",'For Requestors'!B475)</f>
        <v/>
      </c>
      <c r="C480" s="236" t="str">
        <f>IF('For Requestors'!C475="","",'For Requestors'!C475)</f>
        <v/>
      </c>
      <c r="D480" s="179"/>
      <c r="E480" s="148"/>
      <c r="F480" s="225" t="str">
        <f>IF('For Requestors'!L475="","",'For Requestors'!L475)</f>
        <v/>
      </c>
      <c r="G480" s="226" t="str">
        <f>IF('For Requestors'!M475="","",'For Requestors'!M475)</f>
        <v/>
      </c>
      <c r="H480" s="227" t="str">
        <f>IF('For Requestors'!N475="","",'For Requestors'!N475)</f>
        <v/>
      </c>
      <c r="I480" s="211" t="str">
        <f>IF('For Requestors'!K475=0,"",'For Requestors'!K475)</f>
        <v/>
      </c>
      <c r="J480" s="46" t="str">
        <f>IFERROR('For Requestors'!K475/43560,"")</f>
        <v/>
      </c>
      <c r="K480" s="228" t="str">
        <f t="shared" si="29"/>
        <v/>
      </c>
      <c r="L480" s="199" t="str">
        <f>IF('For Requestors'!D475/43560=0,"",'For Requestors'!D475/43560)</f>
        <v/>
      </c>
      <c r="M480" s="199" t="str">
        <f>IF(AND('For Requestors'!E475=0,'For Requestors'!G475=0,'For Requestors'!A475=""),"",SUM('For Requestors'!E475:'For Requestors'!G475)/43560)</f>
        <v/>
      </c>
      <c r="N480" s="199" t="str">
        <f>IF(AND('For Requestors'!H475=0,'For Requestors'!I475=0),"",SUM('For Requestors'!H475:'For Requestors'!I475)/43560)</f>
        <v/>
      </c>
      <c r="O480" s="229"/>
      <c r="P480" s="230" t="str">
        <f>IF('For Requestors'!C475="","",((SUM('For Requestors'!E475:G475)/43560)*O480)*0.9)</f>
        <v/>
      </c>
      <c r="Q480" s="230" t="str">
        <f>IF('For Requestors'!C475="","",((SUM('For Requestors'!H475:I475)/43560)*O480)*0.5)</f>
        <v/>
      </c>
      <c r="R480" s="230" t="str">
        <f t="shared" si="30"/>
        <v/>
      </c>
      <c r="S480" s="230" t="str">
        <f t="shared" si="31"/>
        <v/>
      </c>
      <c r="T480" s="229"/>
      <c r="U480" s="229"/>
      <c r="V480" s="230" t="str">
        <f t="shared" si="32"/>
        <v/>
      </c>
      <c r="W480" s="178"/>
      <c r="X480" s="204"/>
      <c r="Y480" s="204"/>
      <c r="Z480" s="204"/>
      <c r="AA480" s="149"/>
      <c r="AB480" s="149"/>
    </row>
    <row r="481" spans="1:28" x14ac:dyDescent="0.25">
      <c r="A481" s="153" t="str">
        <f>IF('For Requestors'!A476 = "","",'For Requestors'!A476)</f>
        <v/>
      </c>
      <c r="B481" s="45" t="str">
        <f>IF('For Requestors'!B476="","",'For Requestors'!B476)</f>
        <v/>
      </c>
      <c r="C481" s="236" t="str">
        <f>IF('For Requestors'!C476="","",'For Requestors'!C476)</f>
        <v/>
      </c>
      <c r="D481" s="179"/>
      <c r="E481" s="148"/>
      <c r="F481" s="225" t="str">
        <f>IF('For Requestors'!L476="","",'For Requestors'!L476)</f>
        <v/>
      </c>
      <c r="G481" s="226" t="str">
        <f>IF('For Requestors'!M476="","",'For Requestors'!M476)</f>
        <v/>
      </c>
      <c r="H481" s="227" t="str">
        <f>IF('For Requestors'!N476="","",'For Requestors'!N476)</f>
        <v/>
      </c>
      <c r="I481" s="211" t="str">
        <f>IF('For Requestors'!K476=0,"",'For Requestors'!K476)</f>
        <v/>
      </c>
      <c r="J481" s="46" t="str">
        <f>IFERROR('For Requestors'!K476/43560,"")</f>
        <v/>
      </c>
      <c r="K481" s="228" t="str">
        <f t="shared" si="29"/>
        <v/>
      </c>
      <c r="L481" s="199" t="str">
        <f>IF('For Requestors'!D476/43560=0,"",'For Requestors'!D476/43560)</f>
        <v/>
      </c>
      <c r="M481" s="199" t="str">
        <f>IF(AND('For Requestors'!E476=0,'For Requestors'!G476=0,'For Requestors'!A476=""),"",SUM('For Requestors'!E476:'For Requestors'!G476)/43560)</f>
        <v/>
      </c>
      <c r="N481" s="199" t="str">
        <f>IF(AND('For Requestors'!H476=0,'For Requestors'!I476=0),"",SUM('For Requestors'!H476:'For Requestors'!I476)/43560)</f>
        <v/>
      </c>
      <c r="O481" s="229"/>
      <c r="P481" s="230" t="str">
        <f>IF('For Requestors'!C476="","",((SUM('For Requestors'!E476:G476)/43560)*O481)*0.9)</f>
        <v/>
      </c>
      <c r="Q481" s="230" t="str">
        <f>IF('For Requestors'!C476="","",((SUM('For Requestors'!H476:I476)/43560)*O481)*0.5)</f>
        <v/>
      </c>
      <c r="R481" s="230" t="str">
        <f t="shared" si="30"/>
        <v/>
      </c>
      <c r="S481" s="230" t="str">
        <f t="shared" si="31"/>
        <v/>
      </c>
      <c r="T481" s="229"/>
      <c r="U481" s="229"/>
      <c r="V481" s="230" t="str">
        <f t="shared" si="32"/>
        <v/>
      </c>
      <c r="W481" s="178"/>
      <c r="X481" s="204"/>
      <c r="Y481" s="204"/>
      <c r="Z481" s="204"/>
      <c r="AA481" s="149"/>
      <c r="AB481" s="149"/>
    </row>
    <row r="482" spans="1:28" x14ac:dyDescent="0.25">
      <c r="A482" s="153" t="str">
        <f>IF('For Requestors'!A477 = "","",'For Requestors'!A477)</f>
        <v/>
      </c>
      <c r="B482" s="45" t="str">
        <f>IF('For Requestors'!B477="","",'For Requestors'!B477)</f>
        <v/>
      </c>
      <c r="C482" s="236" t="str">
        <f>IF('For Requestors'!C477="","",'For Requestors'!C477)</f>
        <v/>
      </c>
      <c r="D482" s="179"/>
      <c r="E482" s="148"/>
      <c r="F482" s="225" t="str">
        <f>IF('For Requestors'!L477="","",'For Requestors'!L477)</f>
        <v/>
      </c>
      <c r="G482" s="226" t="str">
        <f>IF('For Requestors'!M477="","",'For Requestors'!M477)</f>
        <v/>
      </c>
      <c r="H482" s="227" t="str">
        <f>IF('For Requestors'!N477="","",'For Requestors'!N477)</f>
        <v/>
      </c>
      <c r="I482" s="211" t="str">
        <f>IF('For Requestors'!K477=0,"",'For Requestors'!K477)</f>
        <v/>
      </c>
      <c r="J482" s="46" t="str">
        <f>IFERROR('For Requestors'!K477/43560,"")</f>
        <v/>
      </c>
      <c r="K482" s="228" t="str">
        <f t="shared" si="29"/>
        <v/>
      </c>
      <c r="L482" s="199" t="str">
        <f>IF('For Requestors'!D477/43560=0,"",'For Requestors'!D477/43560)</f>
        <v/>
      </c>
      <c r="M482" s="199" t="str">
        <f>IF(AND('For Requestors'!E477=0,'For Requestors'!G477=0,'For Requestors'!A477=""),"",SUM('For Requestors'!E477:'For Requestors'!G477)/43560)</f>
        <v/>
      </c>
      <c r="N482" s="199" t="str">
        <f>IF(AND('For Requestors'!H477=0,'For Requestors'!I477=0),"",SUM('For Requestors'!H477:'For Requestors'!I477)/43560)</f>
        <v/>
      </c>
      <c r="O482" s="229"/>
      <c r="P482" s="230" t="str">
        <f>IF('For Requestors'!C477="","",((SUM('For Requestors'!E477:G477)/43560)*O482)*0.9)</f>
        <v/>
      </c>
      <c r="Q482" s="230" t="str">
        <f>IF('For Requestors'!C477="","",((SUM('For Requestors'!H477:I477)/43560)*O482)*0.5)</f>
        <v/>
      </c>
      <c r="R482" s="230" t="str">
        <f t="shared" si="30"/>
        <v/>
      </c>
      <c r="S482" s="230" t="str">
        <f t="shared" si="31"/>
        <v/>
      </c>
      <c r="T482" s="229"/>
      <c r="U482" s="229"/>
      <c r="V482" s="230" t="str">
        <f t="shared" si="32"/>
        <v/>
      </c>
      <c r="W482" s="178"/>
      <c r="X482" s="204"/>
      <c r="Y482" s="204"/>
      <c r="Z482" s="204"/>
      <c r="AA482" s="149"/>
      <c r="AB482" s="149"/>
    </row>
    <row r="483" spans="1:28" x14ac:dyDescent="0.25">
      <c r="A483" s="153" t="str">
        <f>IF('For Requestors'!A478 = "","",'For Requestors'!A478)</f>
        <v/>
      </c>
      <c r="B483" s="45" t="str">
        <f>IF('For Requestors'!B478="","",'For Requestors'!B478)</f>
        <v/>
      </c>
      <c r="C483" s="236" t="str">
        <f>IF('For Requestors'!C478="","",'For Requestors'!C478)</f>
        <v/>
      </c>
      <c r="D483" s="179"/>
      <c r="E483" s="148"/>
      <c r="F483" s="225" t="str">
        <f>IF('For Requestors'!L478="","",'For Requestors'!L478)</f>
        <v/>
      </c>
      <c r="G483" s="226" t="str">
        <f>IF('For Requestors'!M478="","",'For Requestors'!M478)</f>
        <v/>
      </c>
      <c r="H483" s="227" t="str">
        <f>IF('For Requestors'!N478="","",'For Requestors'!N478)</f>
        <v/>
      </c>
      <c r="I483" s="211" t="str">
        <f>IF('For Requestors'!K478=0,"",'For Requestors'!K478)</f>
        <v/>
      </c>
      <c r="J483" s="46" t="str">
        <f>IFERROR('For Requestors'!K478/43560,"")</f>
        <v/>
      </c>
      <c r="K483" s="228" t="str">
        <f t="shared" si="29"/>
        <v/>
      </c>
      <c r="L483" s="199" t="str">
        <f>IF('For Requestors'!D478/43560=0,"",'For Requestors'!D478/43560)</f>
        <v/>
      </c>
      <c r="M483" s="199" t="str">
        <f>IF(AND('For Requestors'!E478=0,'For Requestors'!G478=0,'For Requestors'!A478=""),"",SUM('For Requestors'!E478:'For Requestors'!G478)/43560)</f>
        <v/>
      </c>
      <c r="N483" s="199" t="str">
        <f>IF(AND('For Requestors'!H478=0,'For Requestors'!I478=0),"",SUM('For Requestors'!H478:'For Requestors'!I478)/43560)</f>
        <v/>
      </c>
      <c r="O483" s="229"/>
      <c r="P483" s="230" t="str">
        <f>IF('For Requestors'!C478="","",((SUM('For Requestors'!E478:G478)/43560)*O483)*0.9)</f>
        <v/>
      </c>
      <c r="Q483" s="230" t="str">
        <f>IF('For Requestors'!C478="","",((SUM('For Requestors'!H478:I478)/43560)*O483)*0.5)</f>
        <v/>
      </c>
      <c r="R483" s="230" t="str">
        <f t="shared" si="30"/>
        <v/>
      </c>
      <c r="S483" s="230" t="str">
        <f t="shared" si="31"/>
        <v/>
      </c>
      <c r="T483" s="229"/>
      <c r="U483" s="229"/>
      <c r="V483" s="230" t="str">
        <f t="shared" si="32"/>
        <v/>
      </c>
      <c r="W483" s="178"/>
      <c r="X483" s="204"/>
      <c r="Y483" s="204"/>
      <c r="Z483" s="204"/>
      <c r="AA483" s="149"/>
      <c r="AB483" s="149"/>
    </row>
    <row r="484" spans="1:28" x14ac:dyDescent="0.25">
      <c r="A484" s="153" t="str">
        <f>IF('For Requestors'!A479 = "","",'For Requestors'!A479)</f>
        <v/>
      </c>
      <c r="B484" s="45" t="str">
        <f>IF('For Requestors'!B479="","",'For Requestors'!B479)</f>
        <v/>
      </c>
      <c r="C484" s="236" t="str">
        <f>IF('For Requestors'!C479="","",'For Requestors'!C479)</f>
        <v/>
      </c>
      <c r="D484" s="179"/>
      <c r="E484" s="148"/>
      <c r="F484" s="225" t="str">
        <f>IF('For Requestors'!L479="","",'For Requestors'!L479)</f>
        <v/>
      </c>
      <c r="G484" s="226" t="str">
        <f>IF('For Requestors'!M479="","",'For Requestors'!M479)</f>
        <v/>
      </c>
      <c r="H484" s="227" t="str">
        <f>IF('For Requestors'!N479="","",'For Requestors'!N479)</f>
        <v/>
      </c>
      <c r="I484" s="211" t="str">
        <f>IF('For Requestors'!K479=0,"",'For Requestors'!K479)</f>
        <v/>
      </c>
      <c r="J484" s="46" t="str">
        <f>IFERROR('For Requestors'!K479/43560,"")</f>
        <v/>
      </c>
      <c r="K484" s="228" t="str">
        <f t="shared" si="29"/>
        <v/>
      </c>
      <c r="L484" s="199" t="str">
        <f>IF('For Requestors'!D479/43560=0,"",'For Requestors'!D479/43560)</f>
        <v/>
      </c>
      <c r="M484" s="199" t="str">
        <f>IF(AND('For Requestors'!E479=0,'For Requestors'!G479=0,'For Requestors'!A479=""),"",SUM('For Requestors'!E479:'For Requestors'!G479)/43560)</f>
        <v/>
      </c>
      <c r="N484" s="199" t="str">
        <f>IF(AND('For Requestors'!H479=0,'For Requestors'!I479=0),"",SUM('For Requestors'!H479:'For Requestors'!I479)/43560)</f>
        <v/>
      </c>
      <c r="O484" s="229"/>
      <c r="P484" s="230" t="str">
        <f>IF('For Requestors'!C479="","",((SUM('For Requestors'!E479:G479)/43560)*O484)*0.9)</f>
        <v/>
      </c>
      <c r="Q484" s="230" t="str">
        <f>IF('For Requestors'!C479="","",((SUM('For Requestors'!H479:I479)/43560)*O484)*0.5)</f>
        <v/>
      </c>
      <c r="R484" s="230" t="str">
        <f t="shared" si="30"/>
        <v/>
      </c>
      <c r="S484" s="230" t="str">
        <f t="shared" si="31"/>
        <v/>
      </c>
      <c r="T484" s="229"/>
      <c r="U484" s="229"/>
      <c r="V484" s="230" t="str">
        <f t="shared" si="32"/>
        <v/>
      </c>
      <c r="W484" s="178"/>
      <c r="X484" s="204"/>
      <c r="Y484" s="204"/>
      <c r="Z484" s="204"/>
      <c r="AA484" s="149"/>
      <c r="AB484" s="149"/>
    </row>
    <row r="485" spans="1:28" x14ac:dyDescent="0.25">
      <c r="A485" s="153" t="str">
        <f>IF('For Requestors'!A480 = "","",'For Requestors'!A480)</f>
        <v/>
      </c>
      <c r="B485" s="45" t="str">
        <f>IF('For Requestors'!B480="","",'For Requestors'!B480)</f>
        <v/>
      </c>
      <c r="C485" s="236" t="str">
        <f>IF('For Requestors'!C480="","",'For Requestors'!C480)</f>
        <v/>
      </c>
      <c r="D485" s="179"/>
      <c r="E485" s="148"/>
      <c r="F485" s="225" t="str">
        <f>IF('For Requestors'!L480="","",'For Requestors'!L480)</f>
        <v/>
      </c>
      <c r="G485" s="226" t="str">
        <f>IF('For Requestors'!M480="","",'For Requestors'!M480)</f>
        <v/>
      </c>
      <c r="H485" s="227" t="str">
        <f>IF('For Requestors'!N480="","",'For Requestors'!N480)</f>
        <v/>
      </c>
      <c r="I485" s="211" t="str">
        <f>IF('For Requestors'!K480=0,"",'For Requestors'!K480)</f>
        <v/>
      </c>
      <c r="J485" s="46" t="str">
        <f>IFERROR('For Requestors'!K480/43560,"")</f>
        <v/>
      </c>
      <c r="K485" s="228" t="str">
        <f t="shared" si="29"/>
        <v/>
      </c>
      <c r="L485" s="199" t="str">
        <f>IF('For Requestors'!D480/43560=0,"",'For Requestors'!D480/43560)</f>
        <v/>
      </c>
      <c r="M485" s="199" t="str">
        <f>IF(AND('For Requestors'!E480=0,'For Requestors'!G480=0,'For Requestors'!A480=""),"",SUM('For Requestors'!E480:'For Requestors'!G480)/43560)</f>
        <v/>
      </c>
      <c r="N485" s="199" t="str">
        <f>IF(AND('For Requestors'!H480=0,'For Requestors'!I480=0),"",SUM('For Requestors'!H480:'For Requestors'!I480)/43560)</f>
        <v/>
      </c>
      <c r="O485" s="229"/>
      <c r="P485" s="230" t="str">
        <f>IF('For Requestors'!C480="","",((SUM('For Requestors'!E480:G480)/43560)*O485)*0.9)</f>
        <v/>
      </c>
      <c r="Q485" s="230" t="str">
        <f>IF('For Requestors'!C480="","",((SUM('For Requestors'!H480:I480)/43560)*O485)*0.5)</f>
        <v/>
      </c>
      <c r="R485" s="230" t="str">
        <f t="shared" si="30"/>
        <v/>
      </c>
      <c r="S485" s="230" t="str">
        <f t="shared" si="31"/>
        <v/>
      </c>
      <c r="T485" s="229"/>
      <c r="U485" s="229"/>
      <c r="V485" s="230" t="str">
        <f t="shared" si="32"/>
        <v/>
      </c>
      <c r="W485" s="178"/>
      <c r="X485" s="204"/>
      <c r="Y485" s="204"/>
      <c r="Z485" s="204"/>
      <c r="AA485" s="149"/>
      <c r="AB485" s="149"/>
    </row>
    <row r="486" spans="1:28" x14ac:dyDescent="0.25">
      <c r="A486" s="153" t="str">
        <f>IF('For Requestors'!A481 = "","",'For Requestors'!A481)</f>
        <v/>
      </c>
      <c r="B486" s="45" t="str">
        <f>IF('For Requestors'!B481="","",'For Requestors'!B481)</f>
        <v/>
      </c>
      <c r="C486" s="236" t="str">
        <f>IF('For Requestors'!C481="","",'For Requestors'!C481)</f>
        <v/>
      </c>
      <c r="D486" s="179"/>
      <c r="E486" s="148"/>
      <c r="F486" s="225" t="str">
        <f>IF('For Requestors'!L481="","",'For Requestors'!L481)</f>
        <v/>
      </c>
      <c r="G486" s="226" t="str">
        <f>IF('For Requestors'!M481="","",'For Requestors'!M481)</f>
        <v/>
      </c>
      <c r="H486" s="227" t="str">
        <f>IF('For Requestors'!N481="","",'For Requestors'!N481)</f>
        <v/>
      </c>
      <c r="I486" s="211" t="str">
        <f>IF('For Requestors'!K481=0,"",'For Requestors'!K481)</f>
        <v/>
      </c>
      <c r="J486" s="46" t="str">
        <f>IFERROR('For Requestors'!K481/43560,"")</f>
        <v/>
      </c>
      <c r="K486" s="228" t="str">
        <f t="shared" si="29"/>
        <v/>
      </c>
      <c r="L486" s="199" t="str">
        <f>IF('For Requestors'!D481/43560=0,"",'For Requestors'!D481/43560)</f>
        <v/>
      </c>
      <c r="M486" s="199" t="str">
        <f>IF(AND('For Requestors'!E481=0,'For Requestors'!G481=0,'For Requestors'!A481=""),"",SUM('For Requestors'!E481:'For Requestors'!G481)/43560)</f>
        <v/>
      </c>
      <c r="N486" s="199" t="str">
        <f>IF(AND('For Requestors'!H481=0,'For Requestors'!I481=0),"",SUM('For Requestors'!H481:'For Requestors'!I481)/43560)</f>
        <v/>
      </c>
      <c r="O486" s="229"/>
      <c r="P486" s="230" t="str">
        <f>IF('For Requestors'!C481="","",((SUM('For Requestors'!E481:G481)/43560)*O486)*0.9)</f>
        <v/>
      </c>
      <c r="Q486" s="230" t="str">
        <f>IF('For Requestors'!C481="","",((SUM('For Requestors'!H481:I481)/43560)*O486)*0.5)</f>
        <v/>
      </c>
      <c r="R486" s="230" t="str">
        <f t="shared" si="30"/>
        <v/>
      </c>
      <c r="S486" s="230" t="str">
        <f t="shared" si="31"/>
        <v/>
      </c>
      <c r="T486" s="229"/>
      <c r="U486" s="229"/>
      <c r="V486" s="230" t="str">
        <f t="shared" si="32"/>
        <v/>
      </c>
      <c r="W486" s="178"/>
      <c r="X486" s="204"/>
      <c r="Y486" s="204"/>
      <c r="Z486" s="204"/>
      <c r="AA486" s="149"/>
      <c r="AB486" s="149"/>
    </row>
    <row r="487" spans="1:28" x14ac:dyDescent="0.25">
      <c r="A487" s="153" t="str">
        <f>IF('For Requestors'!A482 = "","",'For Requestors'!A482)</f>
        <v/>
      </c>
      <c r="B487" s="45" t="str">
        <f>IF('For Requestors'!B482="","",'For Requestors'!B482)</f>
        <v/>
      </c>
      <c r="C487" s="236" t="str">
        <f>IF('For Requestors'!C482="","",'For Requestors'!C482)</f>
        <v/>
      </c>
      <c r="D487" s="179"/>
      <c r="E487" s="148"/>
      <c r="F487" s="225" t="str">
        <f>IF('For Requestors'!L482="","",'For Requestors'!L482)</f>
        <v/>
      </c>
      <c r="G487" s="226" t="str">
        <f>IF('For Requestors'!M482="","",'For Requestors'!M482)</f>
        <v/>
      </c>
      <c r="H487" s="227" t="str">
        <f>IF('For Requestors'!N482="","",'For Requestors'!N482)</f>
        <v/>
      </c>
      <c r="I487" s="211" t="str">
        <f>IF('For Requestors'!K482=0,"",'For Requestors'!K482)</f>
        <v/>
      </c>
      <c r="J487" s="46" t="str">
        <f>IFERROR('For Requestors'!K482/43560,"")</f>
        <v/>
      </c>
      <c r="K487" s="228" t="str">
        <f t="shared" si="29"/>
        <v/>
      </c>
      <c r="L487" s="199" t="str">
        <f>IF('For Requestors'!D482/43560=0,"",'For Requestors'!D482/43560)</f>
        <v/>
      </c>
      <c r="M487" s="199" t="str">
        <f>IF(AND('For Requestors'!E482=0,'For Requestors'!G482=0,'For Requestors'!A482=""),"",SUM('For Requestors'!E482:'For Requestors'!G482)/43560)</f>
        <v/>
      </c>
      <c r="N487" s="199" t="str">
        <f>IF(AND('For Requestors'!H482=0,'For Requestors'!I482=0),"",SUM('For Requestors'!H482:'For Requestors'!I482)/43560)</f>
        <v/>
      </c>
      <c r="O487" s="229"/>
      <c r="P487" s="230" t="str">
        <f>IF('For Requestors'!C482="","",((SUM('For Requestors'!E482:G482)/43560)*O487)*0.9)</f>
        <v/>
      </c>
      <c r="Q487" s="230" t="str">
        <f>IF('For Requestors'!C482="","",((SUM('For Requestors'!H482:I482)/43560)*O487)*0.5)</f>
        <v/>
      </c>
      <c r="R487" s="230" t="str">
        <f t="shared" si="30"/>
        <v/>
      </c>
      <c r="S487" s="230" t="str">
        <f t="shared" si="31"/>
        <v/>
      </c>
      <c r="T487" s="229"/>
      <c r="U487" s="229"/>
      <c r="V487" s="230" t="str">
        <f t="shared" si="32"/>
        <v/>
      </c>
      <c r="W487" s="178"/>
      <c r="X487" s="204"/>
      <c r="Y487" s="204"/>
      <c r="Z487" s="204"/>
      <c r="AA487" s="149"/>
      <c r="AB487" s="149"/>
    </row>
    <row r="488" spans="1:28" x14ac:dyDescent="0.25">
      <c r="A488" s="153" t="str">
        <f>IF('For Requestors'!A483 = "","",'For Requestors'!A483)</f>
        <v/>
      </c>
      <c r="B488" s="45" t="str">
        <f>IF('For Requestors'!B483="","",'For Requestors'!B483)</f>
        <v/>
      </c>
      <c r="C488" s="236" t="str">
        <f>IF('For Requestors'!C483="","",'For Requestors'!C483)</f>
        <v/>
      </c>
      <c r="D488" s="179"/>
      <c r="E488" s="148"/>
      <c r="F488" s="225" t="str">
        <f>IF('For Requestors'!L483="","",'For Requestors'!L483)</f>
        <v/>
      </c>
      <c r="G488" s="226" t="str">
        <f>IF('For Requestors'!M483="","",'For Requestors'!M483)</f>
        <v/>
      </c>
      <c r="H488" s="227" t="str">
        <f>IF('For Requestors'!N483="","",'For Requestors'!N483)</f>
        <v/>
      </c>
      <c r="I488" s="211" t="str">
        <f>IF('For Requestors'!K483=0,"",'For Requestors'!K483)</f>
        <v/>
      </c>
      <c r="J488" s="46" t="str">
        <f>IFERROR('For Requestors'!K483/43560,"")</f>
        <v/>
      </c>
      <c r="K488" s="228" t="str">
        <f t="shared" si="29"/>
        <v/>
      </c>
      <c r="L488" s="199" t="str">
        <f>IF('For Requestors'!D483/43560=0,"",'For Requestors'!D483/43560)</f>
        <v/>
      </c>
      <c r="M488" s="199" t="str">
        <f>IF(AND('For Requestors'!E483=0,'For Requestors'!G483=0,'For Requestors'!A483=""),"",SUM('For Requestors'!E483:'For Requestors'!G483)/43560)</f>
        <v/>
      </c>
      <c r="N488" s="199" t="str">
        <f>IF(AND('For Requestors'!H483=0,'For Requestors'!I483=0),"",SUM('For Requestors'!H483:'For Requestors'!I483)/43560)</f>
        <v/>
      </c>
      <c r="O488" s="229"/>
      <c r="P488" s="230" t="str">
        <f>IF('For Requestors'!C483="","",((SUM('For Requestors'!E483:G483)/43560)*O488)*0.9)</f>
        <v/>
      </c>
      <c r="Q488" s="230" t="str">
        <f>IF('For Requestors'!C483="","",((SUM('For Requestors'!H483:I483)/43560)*O488)*0.5)</f>
        <v/>
      </c>
      <c r="R488" s="230" t="str">
        <f t="shared" si="30"/>
        <v/>
      </c>
      <c r="S488" s="230" t="str">
        <f t="shared" si="31"/>
        <v/>
      </c>
      <c r="T488" s="229"/>
      <c r="U488" s="229"/>
      <c r="V488" s="230" t="str">
        <f t="shared" si="32"/>
        <v/>
      </c>
      <c r="W488" s="178"/>
      <c r="X488" s="204"/>
      <c r="Y488" s="204"/>
      <c r="Z488" s="204"/>
      <c r="AA488" s="149"/>
      <c r="AB488" s="149"/>
    </row>
    <row r="489" spans="1:28" x14ac:dyDescent="0.25">
      <c r="A489" s="153" t="str">
        <f>IF('For Requestors'!A484 = "","",'For Requestors'!A484)</f>
        <v/>
      </c>
      <c r="B489" s="45" t="str">
        <f>IF('For Requestors'!B484="","",'For Requestors'!B484)</f>
        <v/>
      </c>
      <c r="C489" s="236" t="str">
        <f>IF('For Requestors'!C484="","",'For Requestors'!C484)</f>
        <v/>
      </c>
      <c r="D489" s="179"/>
      <c r="E489" s="148"/>
      <c r="F489" s="225" t="str">
        <f>IF('For Requestors'!L484="","",'For Requestors'!L484)</f>
        <v/>
      </c>
      <c r="G489" s="226" t="str">
        <f>IF('For Requestors'!M484="","",'For Requestors'!M484)</f>
        <v/>
      </c>
      <c r="H489" s="227" t="str">
        <f>IF('For Requestors'!N484="","",'For Requestors'!N484)</f>
        <v/>
      </c>
      <c r="I489" s="211" t="str">
        <f>IF('For Requestors'!K484=0,"",'For Requestors'!K484)</f>
        <v/>
      </c>
      <c r="J489" s="46" t="str">
        <f>IFERROR('For Requestors'!K484/43560,"")</f>
        <v/>
      </c>
      <c r="K489" s="228" t="str">
        <f t="shared" si="29"/>
        <v/>
      </c>
      <c r="L489" s="199" t="str">
        <f>IF('For Requestors'!D484/43560=0,"",'For Requestors'!D484/43560)</f>
        <v/>
      </c>
      <c r="M489" s="199" t="str">
        <f>IF(AND('For Requestors'!E484=0,'For Requestors'!G484=0,'For Requestors'!A484=""),"",SUM('For Requestors'!E484:'For Requestors'!G484)/43560)</f>
        <v/>
      </c>
      <c r="N489" s="199" t="str">
        <f>IF(AND('For Requestors'!H484=0,'For Requestors'!I484=0),"",SUM('For Requestors'!H484:'For Requestors'!I484)/43560)</f>
        <v/>
      </c>
      <c r="O489" s="229"/>
      <c r="P489" s="230" t="str">
        <f>IF('For Requestors'!C484="","",((SUM('For Requestors'!E484:G484)/43560)*O489)*0.9)</f>
        <v/>
      </c>
      <c r="Q489" s="230" t="str">
        <f>IF('For Requestors'!C484="","",((SUM('For Requestors'!H484:I484)/43560)*O489)*0.5)</f>
        <v/>
      </c>
      <c r="R489" s="230" t="str">
        <f t="shared" si="30"/>
        <v/>
      </c>
      <c r="S489" s="230" t="str">
        <f t="shared" si="31"/>
        <v/>
      </c>
      <c r="T489" s="229"/>
      <c r="U489" s="229"/>
      <c r="V489" s="230" t="str">
        <f t="shared" si="32"/>
        <v/>
      </c>
      <c r="W489" s="178"/>
      <c r="X489" s="204"/>
      <c r="Y489" s="204"/>
      <c r="Z489" s="204"/>
      <c r="AA489" s="149"/>
      <c r="AB489" s="149"/>
    </row>
    <row r="490" spans="1:28" x14ac:dyDescent="0.25">
      <c r="A490" s="153" t="str">
        <f>IF('For Requestors'!A485 = "","",'For Requestors'!A485)</f>
        <v/>
      </c>
      <c r="B490" s="45" t="str">
        <f>IF('For Requestors'!B485="","",'For Requestors'!B485)</f>
        <v/>
      </c>
      <c r="C490" s="236" t="str">
        <f>IF('For Requestors'!C485="","",'For Requestors'!C485)</f>
        <v/>
      </c>
      <c r="D490" s="179"/>
      <c r="E490" s="148"/>
      <c r="F490" s="225" t="str">
        <f>IF('For Requestors'!L485="","",'For Requestors'!L485)</f>
        <v/>
      </c>
      <c r="G490" s="226" t="str">
        <f>IF('For Requestors'!M485="","",'For Requestors'!M485)</f>
        <v/>
      </c>
      <c r="H490" s="227" t="str">
        <f>IF('For Requestors'!N485="","",'For Requestors'!N485)</f>
        <v/>
      </c>
      <c r="I490" s="211" t="str">
        <f>IF('For Requestors'!K485=0,"",'For Requestors'!K485)</f>
        <v/>
      </c>
      <c r="J490" s="46" t="str">
        <f>IFERROR('For Requestors'!K485/43560,"")</f>
        <v/>
      </c>
      <c r="K490" s="228" t="str">
        <f t="shared" si="29"/>
        <v/>
      </c>
      <c r="L490" s="199" t="str">
        <f>IF('For Requestors'!D485/43560=0,"",'For Requestors'!D485/43560)</f>
        <v/>
      </c>
      <c r="M490" s="199" t="str">
        <f>IF(AND('For Requestors'!E485=0,'For Requestors'!G485=0,'For Requestors'!A485=""),"",SUM('For Requestors'!E485:'For Requestors'!G485)/43560)</f>
        <v/>
      </c>
      <c r="N490" s="199" t="str">
        <f>IF(AND('For Requestors'!H485=0,'For Requestors'!I485=0),"",SUM('For Requestors'!H485:'For Requestors'!I485)/43560)</f>
        <v/>
      </c>
      <c r="O490" s="229"/>
      <c r="P490" s="230" t="str">
        <f>IF('For Requestors'!C485="","",((SUM('For Requestors'!E485:G485)/43560)*O490)*0.9)</f>
        <v/>
      </c>
      <c r="Q490" s="230" t="str">
        <f>IF('For Requestors'!C485="","",((SUM('For Requestors'!H485:I485)/43560)*O490)*0.5)</f>
        <v/>
      </c>
      <c r="R490" s="230" t="str">
        <f t="shared" si="30"/>
        <v/>
      </c>
      <c r="S490" s="230" t="str">
        <f t="shared" si="31"/>
        <v/>
      </c>
      <c r="T490" s="229"/>
      <c r="U490" s="229"/>
      <c r="V490" s="230" t="str">
        <f t="shared" si="32"/>
        <v/>
      </c>
      <c r="W490" s="178"/>
      <c r="X490" s="204"/>
      <c r="Y490" s="204"/>
      <c r="Z490" s="204"/>
      <c r="AA490" s="149"/>
      <c r="AB490" s="149"/>
    </row>
    <row r="491" spans="1:28" x14ac:dyDescent="0.25">
      <c r="A491" s="153" t="str">
        <f>IF('For Requestors'!A486 = "","",'For Requestors'!A486)</f>
        <v/>
      </c>
      <c r="B491" s="45" t="str">
        <f>IF('For Requestors'!B486="","",'For Requestors'!B486)</f>
        <v/>
      </c>
      <c r="C491" s="236" t="str">
        <f>IF('For Requestors'!C486="","",'For Requestors'!C486)</f>
        <v/>
      </c>
      <c r="D491" s="179"/>
      <c r="E491" s="148"/>
      <c r="F491" s="225" t="str">
        <f>IF('For Requestors'!L486="","",'For Requestors'!L486)</f>
        <v/>
      </c>
      <c r="G491" s="226" t="str">
        <f>IF('For Requestors'!M486="","",'For Requestors'!M486)</f>
        <v/>
      </c>
      <c r="H491" s="227" t="str">
        <f>IF('For Requestors'!N486="","",'For Requestors'!N486)</f>
        <v/>
      </c>
      <c r="I491" s="211" t="str">
        <f>IF('For Requestors'!K486=0,"",'For Requestors'!K486)</f>
        <v/>
      </c>
      <c r="J491" s="46" t="str">
        <f>IFERROR('For Requestors'!K486/43560,"")</f>
        <v/>
      </c>
      <c r="K491" s="228" t="str">
        <f t="shared" si="29"/>
        <v/>
      </c>
      <c r="L491" s="199" t="str">
        <f>IF('For Requestors'!D486/43560=0,"",'For Requestors'!D486/43560)</f>
        <v/>
      </c>
      <c r="M491" s="199" t="str">
        <f>IF(AND('For Requestors'!E486=0,'For Requestors'!G486=0,'For Requestors'!A486=""),"",SUM('For Requestors'!E486:'For Requestors'!G486)/43560)</f>
        <v/>
      </c>
      <c r="N491" s="199" t="str">
        <f>IF(AND('For Requestors'!H486=0,'For Requestors'!I486=0),"",SUM('For Requestors'!H486:'For Requestors'!I486)/43560)</f>
        <v/>
      </c>
      <c r="O491" s="229"/>
      <c r="P491" s="230" t="str">
        <f>IF('For Requestors'!C486="","",((SUM('For Requestors'!E486:G486)/43560)*O491)*0.9)</f>
        <v/>
      </c>
      <c r="Q491" s="230" t="str">
        <f>IF('For Requestors'!C486="","",((SUM('For Requestors'!H486:I486)/43560)*O491)*0.5)</f>
        <v/>
      </c>
      <c r="R491" s="230" t="str">
        <f t="shared" si="30"/>
        <v/>
      </c>
      <c r="S491" s="230" t="str">
        <f t="shared" si="31"/>
        <v/>
      </c>
      <c r="T491" s="229"/>
      <c r="U491" s="229"/>
      <c r="V491" s="230" t="str">
        <f t="shared" si="32"/>
        <v/>
      </c>
      <c r="W491" s="178"/>
      <c r="X491" s="204"/>
      <c r="Y491" s="204"/>
      <c r="Z491" s="204"/>
      <c r="AA491" s="149"/>
      <c r="AB491" s="149"/>
    </row>
    <row r="492" spans="1:28" x14ac:dyDescent="0.25">
      <c r="A492" s="153" t="str">
        <f>IF('For Requestors'!A487 = "","",'For Requestors'!A487)</f>
        <v/>
      </c>
      <c r="B492" s="45" t="str">
        <f>IF('For Requestors'!B487="","",'For Requestors'!B487)</f>
        <v/>
      </c>
      <c r="C492" s="236" t="str">
        <f>IF('For Requestors'!C487="","",'For Requestors'!C487)</f>
        <v/>
      </c>
      <c r="D492" s="179"/>
      <c r="E492" s="148"/>
      <c r="F492" s="225" t="str">
        <f>IF('For Requestors'!L487="","",'For Requestors'!L487)</f>
        <v/>
      </c>
      <c r="G492" s="226" t="str">
        <f>IF('For Requestors'!M487="","",'For Requestors'!M487)</f>
        <v/>
      </c>
      <c r="H492" s="227" t="str">
        <f>IF('For Requestors'!N487="","",'For Requestors'!N487)</f>
        <v/>
      </c>
      <c r="I492" s="211" t="str">
        <f>IF('For Requestors'!K487=0,"",'For Requestors'!K487)</f>
        <v/>
      </c>
      <c r="J492" s="46" t="str">
        <f>IFERROR('For Requestors'!K487/43560,"")</f>
        <v/>
      </c>
      <c r="K492" s="228" t="str">
        <f t="shared" si="29"/>
        <v/>
      </c>
      <c r="L492" s="199" t="str">
        <f>IF('For Requestors'!D487/43560=0,"",'For Requestors'!D487/43560)</f>
        <v/>
      </c>
      <c r="M492" s="199" t="str">
        <f>IF(AND('For Requestors'!E487=0,'For Requestors'!G487=0,'For Requestors'!A487=""),"",SUM('For Requestors'!E487:'For Requestors'!G487)/43560)</f>
        <v/>
      </c>
      <c r="N492" s="199" t="str">
        <f>IF(AND('For Requestors'!H487=0,'For Requestors'!I487=0),"",SUM('For Requestors'!H487:'For Requestors'!I487)/43560)</f>
        <v/>
      </c>
      <c r="O492" s="229"/>
      <c r="P492" s="230" t="str">
        <f>IF('For Requestors'!C487="","",((SUM('For Requestors'!E487:G487)/43560)*O492)*0.9)</f>
        <v/>
      </c>
      <c r="Q492" s="230" t="str">
        <f>IF('For Requestors'!C487="","",((SUM('For Requestors'!H487:I487)/43560)*O492)*0.5)</f>
        <v/>
      </c>
      <c r="R492" s="230" t="str">
        <f t="shared" si="30"/>
        <v/>
      </c>
      <c r="S492" s="230" t="str">
        <f t="shared" si="31"/>
        <v/>
      </c>
      <c r="T492" s="229"/>
      <c r="U492" s="229"/>
      <c r="V492" s="230" t="str">
        <f t="shared" si="32"/>
        <v/>
      </c>
      <c r="W492" s="178"/>
      <c r="X492" s="204"/>
      <c r="Y492" s="204"/>
      <c r="Z492" s="204"/>
      <c r="AA492" s="149"/>
      <c r="AB492" s="149"/>
    </row>
    <row r="493" spans="1:28" x14ac:dyDescent="0.25">
      <c r="A493" s="153" t="str">
        <f>IF('For Requestors'!A488 = "","",'For Requestors'!A488)</f>
        <v/>
      </c>
      <c r="B493" s="45" t="str">
        <f>IF('For Requestors'!B488="","",'For Requestors'!B488)</f>
        <v/>
      </c>
      <c r="C493" s="236" t="str">
        <f>IF('For Requestors'!C488="","",'For Requestors'!C488)</f>
        <v/>
      </c>
      <c r="D493" s="179"/>
      <c r="E493" s="148"/>
      <c r="F493" s="225" t="str">
        <f>IF('For Requestors'!L488="","",'For Requestors'!L488)</f>
        <v/>
      </c>
      <c r="G493" s="226" t="str">
        <f>IF('For Requestors'!M488="","",'For Requestors'!M488)</f>
        <v/>
      </c>
      <c r="H493" s="227" t="str">
        <f>IF('For Requestors'!N488="","",'For Requestors'!N488)</f>
        <v/>
      </c>
      <c r="I493" s="211" t="str">
        <f>IF('For Requestors'!K488=0,"",'For Requestors'!K488)</f>
        <v/>
      </c>
      <c r="J493" s="46" t="str">
        <f>IFERROR('For Requestors'!K488/43560,"")</f>
        <v/>
      </c>
      <c r="K493" s="228" t="str">
        <f t="shared" si="29"/>
        <v/>
      </c>
      <c r="L493" s="199" t="str">
        <f>IF('For Requestors'!D488/43560=0,"",'For Requestors'!D488/43560)</f>
        <v/>
      </c>
      <c r="M493" s="199" t="str">
        <f>IF(AND('For Requestors'!E488=0,'For Requestors'!G488=0,'For Requestors'!A488=""),"",SUM('For Requestors'!E488:'For Requestors'!G488)/43560)</f>
        <v/>
      </c>
      <c r="N493" s="199" t="str">
        <f>IF(AND('For Requestors'!H488=0,'For Requestors'!I488=0),"",SUM('For Requestors'!H488:'For Requestors'!I488)/43560)</f>
        <v/>
      </c>
      <c r="O493" s="229"/>
      <c r="P493" s="230" t="str">
        <f>IF('For Requestors'!C488="","",((SUM('For Requestors'!E488:G488)/43560)*O493)*0.9)</f>
        <v/>
      </c>
      <c r="Q493" s="230" t="str">
        <f>IF('For Requestors'!C488="","",((SUM('For Requestors'!H488:I488)/43560)*O493)*0.5)</f>
        <v/>
      </c>
      <c r="R493" s="230" t="str">
        <f t="shared" si="30"/>
        <v/>
      </c>
      <c r="S493" s="230" t="str">
        <f t="shared" si="31"/>
        <v/>
      </c>
      <c r="T493" s="229"/>
      <c r="U493" s="229"/>
      <c r="V493" s="230" t="str">
        <f t="shared" si="32"/>
        <v/>
      </c>
      <c r="W493" s="178"/>
      <c r="X493" s="204"/>
      <c r="Y493" s="204"/>
      <c r="Z493" s="204"/>
      <c r="AA493" s="149"/>
      <c r="AB493" s="149"/>
    </row>
    <row r="494" spans="1:28" x14ac:dyDescent="0.25">
      <c r="A494" s="153" t="str">
        <f>IF('For Requestors'!A489 = "","",'For Requestors'!A489)</f>
        <v/>
      </c>
      <c r="B494" s="45" t="str">
        <f>IF('For Requestors'!B489="","",'For Requestors'!B489)</f>
        <v/>
      </c>
      <c r="C494" s="236" t="str">
        <f>IF('For Requestors'!C489="","",'For Requestors'!C489)</f>
        <v/>
      </c>
      <c r="D494" s="179"/>
      <c r="E494" s="148"/>
      <c r="F494" s="225" t="str">
        <f>IF('For Requestors'!L489="","",'For Requestors'!L489)</f>
        <v/>
      </c>
      <c r="G494" s="226" t="str">
        <f>IF('For Requestors'!M489="","",'For Requestors'!M489)</f>
        <v/>
      </c>
      <c r="H494" s="227" t="str">
        <f>IF('For Requestors'!N489="","",'For Requestors'!N489)</f>
        <v/>
      </c>
      <c r="I494" s="211" t="str">
        <f>IF('For Requestors'!K489=0,"",'For Requestors'!K489)</f>
        <v/>
      </c>
      <c r="J494" s="46" t="str">
        <f>IFERROR('For Requestors'!K489/43560,"")</f>
        <v/>
      </c>
      <c r="K494" s="228" t="str">
        <f t="shared" si="29"/>
        <v/>
      </c>
      <c r="L494" s="199" t="str">
        <f>IF('For Requestors'!D489/43560=0,"",'For Requestors'!D489/43560)</f>
        <v/>
      </c>
      <c r="M494" s="199" t="str">
        <f>IF(AND('For Requestors'!E489=0,'For Requestors'!G489=0,'For Requestors'!A489=""),"",SUM('For Requestors'!E489:'For Requestors'!G489)/43560)</f>
        <v/>
      </c>
      <c r="N494" s="199" t="str">
        <f>IF(AND('For Requestors'!H489=0,'For Requestors'!I489=0),"",SUM('For Requestors'!H489:'For Requestors'!I489)/43560)</f>
        <v/>
      </c>
      <c r="O494" s="229"/>
      <c r="P494" s="230" t="str">
        <f>IF('For Requestors'!C489="","",((SUM('For Requestors'!E489:G489)/43560)*O494)*0.9)</f>
        <v/>
      </c>
      <c r="Q494" s="230" t="str">
        <f>IF('For Requestors'!C489="","",((SUM('For Requestors'!H489:I489)/43560)*O494)*0.5)</f>
        <v/>
      </c>
      <c r="R494" s="230" t="str">
        <f t="shared" si="30"/>
        <v/>
      </c>
      <c r="S494" s="230" t="str">
        <f t="shared" si="31"/>
        <v/>
      </c>
      <c r="T494" s="229"/>
      <c r="U494" s="229"/>
      <c r="V494" s="230" t="str">
        <f t="shared" si="32"/>
        <v/>
      </c>
      <c r="W494" s="178"/>
      <c r="X494" s="204"/>
      <c r="Y494" s="204"/>
      <c r="Z494" s="204"/>
      <c r="AA494" s="149"/>
      <c r="AB494" s="149"/>
    </row>
    <row r="495" spans="1:28" x14ac:dyDescent="0.25">
      <c r="A495" s="153" t="str">
        <f>IF('For Requestors'!A490 = "","",'For Requestors'!A490)</f>
        <v/>
      </c>
      <c r="B495" s="45" t="str">
        <f>IF('For Requestors'!B490="","",'For Requestors'!B490)</f>
        <v/>
      </c>
      <c r="C495" s="236" t="str">
        <f>IF('For Requestors'!C490="","",'For Requestors'!C490)</f>
        <v/>
      </c>
      <c r="D495" s="179"/>
      <c r="E495" s="148"/>
      <c r="F495" s="225" t="str">
        <f>IF('For Requestors'!L490="","",'For Requestors'!L490)</f>
        <v/>
      </c>
      <c r="G495" s="226" t="str">
        <f>IF('For Requestors'!M490="","",'For Requestors'!M490)</f>
        <v/>
      </c>
      <c r="H495" s="227" t="str">
        <f>IF('For Requestors'!N490="","",'For Requestors'!N490)</f>
        <v/>
      </c>
      <c r="I495" s="211" t="str">
        <f>IF('For Requestors'!K490=0,"",'For Requestors'!K490)</f>
        <v/>
      </c>
      <c r="J495" s="46" t="str">
        <f>IFERROR('For Requestors'!K490/43560,"")</f>
        <v/>
      </c>
      <c r="K495" s="228" t="str">
        <f t="shared" si="29"/>
        <v/>
      </c>
      <c r="L495" s="199" t="str">
        <f>IF('For Requestors'!D490/43560=0,"",'For Requestors'!D490/43560)</f>
        <v/>
      </c>
      <c r="M495" s="199" t="str">
        <f>IF(AND('For Requestors'!E490=0,'For Requestors'!G490=0,'For Requestors'!A490=""),"",SUM('For Requestors'!E490:'For Requestors'!G490)/43560)</f>
        <v/>
      </c>
      <c r="N495" s="199" t="str">
        <f>IF(AND('For Requestors'!H490=0,'For Requestors'!I490=0),"",SUM('For Requestors'!H490:'For Requestors'!I490)/43560)</f>
        <v/>
      </c>
      <c r="O495" s="229"/>
      <c r="P495" s="230" t="str">
        <f>IF('For Requestors'!C490="","",((SUM('For Requestors'!E490:G490)/43560)*O495)*0.9)</f>
        <v/>
      </c>
      <c r="Q495" s="230" t="str">
        <f>IF('For Requestors'!C490="","",((SUM('For Requestors'!H490:I490)/43560)*O495)*0.5)</f>
        <v/>
      </c>
      <c r="R495" s="230" t="str">
        <f t="shared" si="30"/>
        <v/>
      </c>
      <c r="S495" s="230" t="str">
        <f t="shared" si="31"/>
        <v/>
      </c>
      <c r="T495" s="229"/>
      <c r="U495" s="229"/>
      <c r="V495" s="230" t="str">
        <f t="shared" si="32"/>
        <v/>
      </c>
      <c r="W495" s="178"/>
      <c r="X495" s="204"/>
      <c r="Y495" s="204"/>
      <c r="Z495" s="204"/>
      <c r="AA495" s="149"/>
      <c r="AB495" s="149"/>
    </row>
    <row r="496" spans="1:28" x14ac:dyDescent="0.25">
      <c r="A496" s="153" t="str">
        <f>IF('For Requestors'!A491 = "","",'For Requestors'!A491)</f>
        <v/>
      </c>
      <c r="B496" s="45" t="str">
        <f>IF('For Requestors'!B491="","",'For Requestors'!B491)</f>
        <v/>
      </c>
      <c r="C496" s="236" t="str">
        <f>IF('For Requestors'!C491="","",'For Requestors'!C491)</f>
        <v/>
      </c>
      <c r="D496" s="179"/>
      <c r="E496" s="148"/>
      <c r="F496" s="225" t="str">
        <f>IF('For Requestors'!L491="","",'For Requestors'!L491)</f>
        <v/>
      </c>
      <c r="G496" s="226" t="str">
        <f>IF('For Requestors'!M491="","",'For Requestors'!M491)</f>
        <v/>
      </c>
      <c r="H496" s="227" t="str">
        <f>IF('For Requestors'!N491="","",'For Requestors'!N491)</f>
        <v/>
      </c>
      <c r="I496" s="211" t="str">
        <f>IF('For Requestors'!K491=0,"",'For Requestors'!K491)</f>
        <v/>
      </c>
      <c r="J496" s="46" t="str">
        <f>IFERROR('For Requestors'!K491/43560,"")</f>
        <v/>
      </c>
      <c r="K496" s="228" t="str">
        <f t="shared" si="29"/>
        <v/>
      </c>
      <c r="L496" s="199" t="str">
        <f>IF('For Requestors'!D491/43560=0,"",'For Requestors'!D491/43560)</f>
        <v/>
      </c>
      <c r="M496" s="199" t="str">
        <f>IF(AND('For Requestors'!E491=0,'For Requestors'!G491=0,'For Requestors'!A491=""),"",SUM('For Requestors'!E491:'For Requestors'!G491)/43560)</f>
        <v/>
      </c>
      <c r="N496" s="199" t="str">
        <f>IF(AND('For Requestors'!H491=0,'For Requestors'!I491=0),"",SUM('For Requestors'!H491:'For Requestors'!I491)/43560)</f>
        <v/>
      </c>
      <c r="O496" s="229"/>
      <c r="P496" s="230" t="str">
        <f>IF('For Requestors'!C491="","",((SUM('For Requestors'!E491:G491)/43560)*O496)*0.9)</f>
        <v/>
      </c>
      <c r="Q496" s="230" t="str">
        <f>IF('For Requestors'!C491="","",((SUM('For Requestors'!H491:I491)/43560)*O496)*0.5)</f>
        <v/>
      </c>
      <c r="R496" s="230" t="str">
        <f t="shared" si="30"/>
        <v/>
      </c>
      <c r="S496" s="230" t="str">
        <f t="shared" si="31"/>
        <v/>
      </c>
      <c r="T496" s="229"/>
      <c r="U496" s="229"/>
      <c r="V496" s="230" t="str">
        <f t="shared" si="32"/>
        <v/>
      </c>
      <c r="W496" s="178"/>
      <c r="X496" s="204"/>
      <c r="Y496" s="204"/>
      <c r="Z496" s="204"/>
      <c r="AA496" s="149"/>
      <c r="AB496" s="149"/>
    </row>
    <row r="497" spans="1:28" x14ac:dyDescent="0.25">
      <c r="A497" s="153" t="str">
        <f>IF('For Requestors'!A492 = "","",'For Requestors'!A492)</f>
        <v/>
      </c>
      <c r="B497" s="45" t="str">
        <f>IF('For Requestors'!B492="","",'For Requestors'!B492)</f>
        <v/>
      </c>
      <c r="C497" s="236" t="str">
        <f>IF('For Requestors'!C492="","",'For Requestors'!C492)</f>
        <v/>
      </c>
      <c r="D497" s="179"/>
      <c r="E497" s="148"/>
      <c r="F497" s="225" t="str">
        <f>IF('For Requestors'!L492="","",'For Requestors'!L492)</f>
        <v/>
      </c>
      <c r="G497" s="226" t="str">
        <f>IF('For Requestors'!M492="","",'For Requestors'!M492)</f>
        <v/>
      </c>
      <c r="H497" s="227" t="str">
        <f>IF('For Requestors'!N492="","",'For Requestors'!N492)</f>
        <v/>
      </c>
      <c r="I497" s="211" t="str">
        <f>IF('For Requestors'!K492=0,"",'For Requestors'!K492)</f>
        <v/>
      </c>
      <c r="J497" s="46" t="str">
        <f>IFERROR('For Requestors'!K492/43560,"")</f>
        <v/>
      </c>
      <c r="K497" s="228" t="str">
        <f t="shared" si="29"/>
        <v/>
      </c>
      <c r="L497" s="199" t="str">
        <f>IF('For Requestors'!D492/43560=0,"",'For Requestors'!D492/43560)</f>
        <v/>
      </c>
      <c r="M497" s="199" t="str">
        <f>IF(AND('For Requestors'!E492=0,'For Requestors'!G492=0,'For Requestors'!A492=""),"",SUM('For Requestors'!E492:'For Requestors'!G492)/43560)</f>
        <v/>
      </c>
      <c r="N497" s="199" t="str">
        <f>IF(AND('For Requestors'!H492=0,'For Requestors'!I492=0),"",SUM('For Requestors'!H492:'For Requestors'!I492)/43560)</f>
        <v/>
      </c>
      <c r="O497" s="229"/>
      <c r="P497" s="230" t="str">
        <f>IF('For Requestors'!C492="","",((SUM('For Requestors'!E492:G492)/43560)*O497)*0.9)</f>
        <v/>
      </c>
      <c r="Q497" s="230" t="str">
        <f>IF('For Requestors'!C492="","",((SUM('For Requestors'!H492:I492)/43560)*O497)*0.5)</f>
        <v/>
      </c>
      <c r="R497" s="230" t="str">
        <f t="shared" si="30"/>
        <v/>
      </c>
      <c r="S497" s="230" t="str">
        <f t="shared" si="31"/>
        <v/>
      </c>
      <c r="T497" s="229"/>
      <c r="U497" s="229"/>
      <c r="V497" s="230" t="str">
        <f t="shared" si="32"/>
        <v/>
      </c>
      <c r="W497" s="178"/>
      <c r="X497" s="204"/>
      <c r="Y497" s="204"/>
      <c r="Z497" s="204"/>
      <c r="AA497" s="149"/>
      <c r="AB497" s="149"/>
    </row>
    <row r="498" spans="1:28" x14ac:dyDescent="0.25">
      <c r="A498" s="153" t="str">
        <f>IF('For Requestors'!A493 = "","",'For Requestors'!A493)</f>
        <v/>
      </c>
      <c r="B498" s="45" t="str">
        <f>IF('For Requestors'!B493="","",'For Requestors'!B493)</f>
        <v/>
      </c>
      <c r="C498" s="236" t="str">
        <f>IF('For Requestors'!C493="","",'For Requestors'!C493)</f>
        <v/>
      </c>
      <c r="D498" s="179"/>
      <c r="E498" s="148"/>
      <c r="F498" s="225" t="str">
        <f>IF('For Requestors'!L493="","",'For Requestors'!L493)</f>
        <v/>
      </c>
      <c r="G498" s="226" t="str">
        <f>IF('For Requestors'!M493="","",'For Requestors'!M493)</f>
        <v/>
      </c>
      <c r="H498" s="227" t="str">
        <f>IF('For Requestors'!N493="","",'For Requestors'!N493)</f>
        <v/>
      </c>
      <c r="I498" s="211" t="str">
        <f>IF('For Requestors'!K493=0,"",'For Requestors'!K493)</f>
        <v/>
      </c>
      <c r="J498" s="46" t="str">
        <f>IFERROR('For Requestors'!K493/43560,"")</f>
        <v/>
      </c>
      <c r="K498" s="228" t="str">
        <f t="shared" si="29"/>
        <v/>
      </c>
      <c r="L498" s="199" t="str">
        <f>IF('For Requestors'!D493/43560=0,"",'For Requestors'!D493/43560)</f>
        <v/>
      </c>
      <c r="M498" s="199" t="str">
        <f>IF(AND('For Requestors'!E493=0,'For Requestors'!G493=0,'For Requestors'!A493=""),"",SUM('For Requestors'!E493:'For Requestors'!G493)/43560)</f>
        <v/>
      </c>
      <c r="N498" s="199" t="str">
        <f>IF(AND('For Requestors'!H493=0,'For Requestors'!I493=0),"",SUM('For Requestors'!H493:'For Requestors'!I493)/43560)</f>
        <v/>
      </c>
      <c r="O498" s="229"/>
      <c r="P498" s="230" t="str">
        <f>IF('For Requestors'!C493="","",((SUM('For Requestors'!E493:G493)/43560)*O498)*0.9)</f>
        <v/>
      </c>
      <c r="Q498" s="230" t="str">
        <f>IF('For Requestors'!C493="","",((SUM('For Requestors'!H493:I493)/43560)*O498)*0.5)</f>
        <v/>
      </c>
      <c r="R498" s="230" t="str">
        <f t="shared" si="30"/>
        <v/>
      </c>
      <c r="S498" s="230" t="str">
        <f t="shared" si="31"/>
        <v/>
      </c>
      <c r="T498" s="229"/>
      <c r="U498" s="229"/>
      <c r="V498" s="230" t="str">
        <f t="shared" si="32"/>
        <v/>
      </c>
      <c r="W498" s="178"/>
      <c r="X498" s="204"/>
      <c r="Y498" s="204"/>
      <c r="Z498" s="204"/>
      <c r="AA498" s="149"/>
      <c r="AB498" s="149"/>
    </row>
    <row r="499" spans="1:28" x14ac:dyDescent="0.25">
      <c r="A499" s="153" t="str">
        <f>IF('For Requestors'!A494 = "","",'For Requestors'!A494)</f>
        <v/>
      </c>
      <c r="B499" s="45" t="str">
        <f>IF('For Requestors'!B494="","",'For Requestors'!B494)</f>
        <v/>
      </c>
      <c r="C499" s="236" t="str">
        <f>IF('For Requestors'!C494="","",'For Requestors'!C494)</f>
        <v/>
      </c>
      <c r="D499" s="179"/>
      <c r="E499" s="148"/>
      <c r="F499" s="225" t="str">
        <f>IF('For Requestors'!L494="","",'For Requestors'!L494)</f>
        <v/>
      </c>
      <c r="G499" s="226" t="str">
        <f>IF('For Requestors'!M494="","",'For Requestors'!M494)</f>
        <v/>
      </c>
      <c r="H499" s="227" t="str">
        <f>IF('For Requestors'!N494="","",'For Requestors'!N494)</f>
        <v/>
      </c>
      <c r="I499" s="211" t="str">
        <f>IF('For Requestors'!K494=0,"",'For Requestors'!K494)</f>
        <v/>
      </c>
      <c r="J499" s="46" t="str">
        <f>IFERROR('For Requestors'!K494/43560,"")</f>
        <v/>
      </c>
      <c r="K499" s="228" t="str">
        <f t="shared" si="29"/>
        <v/>
      </c>
      <c r="L499" s="199" t="str">
        <f>IF('For Requestors'!D494/43560=0,"",'For Requestors'!D494/43560)</f>
        <v/>
      </c>
      <c r="M499" s="199" t="str">
        <f>IF(AND('For Requestors'!E494=0,'For Requestors'!G494=0,'For Requestors'!A494=""),"",SUM('For Requestors'!E494:'For Requestors'!G494)/43560)</f>
        <v/>
      </c>
      <c r="N499" s="199" t="str">
        <f>IF(AND('For Requestors'!H494=0,'For Requestors'!I494=0),"",SUM('For Requestors'!H494:'For Requestors'!I494)/43560)</f>
        <v/>
      </c>
      <c r="O499" s="229"/>
      <c r="P499" s="230" t="str">
        <f>IF('For Requestors'!C494="","",((SUM('For Requestors'!E494:G494)/43560)*O499)*0.9)</f>
        <v/>
      </c>
      <c r="Q499" s="230" t="str">
        <f>IF('For Requestors'!C494="","",((SUM('For Requestors'!H494:I494)/43560)*O499)*0.5)</f>
        <v/>
      </c>
      <c r="R499" s="230" t="str">
        <f t="shared" si="30"/>
        <v/>
      </c>
      <c r="S499" s="230" t="str">
        <f t="shared" si="31"/>
        <v/>
      </c>
      <c r="T499" s="229"/>
      <c r="U499" s="229"/>
      <c r="V499" s="230" t="str">
        <f t="shared" si="32"/>
        <v/>
      </c>
      <c r="W499" s="178"/>
      <c r="X499" s="204"/>
      <c r="Y499" s="204"/>
      <c r="Z499" s="204"/>
      <c r="AA499" s="149"/>
      <c r="AB499" s="149"/>
    </row>
    <row r="500" spans="1:28" x14ac:dyDescent="0.25">
      <c r="A500" s="153" t="str">
        <f>IF('For Requestors'!A495 = "","",'For Requestors'!A495)</f>
        <v/>
      </c>
      <c r="B500" s="45" t="str">
        <f>IF('For Requestors'!B495="","",'For Requestors'!B495)</f>
        <v/>
      </c>
      <c r="C500" s="236" t="str">
        <f>IF('For Requestors'!C495="","",'For Requestors'!C495)</f>
        <v/>
      </c>
      <c r="D500" s="179"/>
      <c r="E500" s="148"/>
      <c r="F500" s="225" t="str">
        <f>IF('For Requestors'!L495="","",'For Requestors'!L495)</f>
        <v/>
      </c>
      <c r="G500" s="226" t="str">
        <f>IF('For Requestors'!M495="","",'For Requestors'!M495)</f>
        <v/>
      </c>
      <c r="H500" s="227" t="str">
        <f>IF('For Requestors'!N495="","",'For Requestors'!N495)</f>
        <v/>
      </c>
      <c r="I500" s="211" t="str">
        <f>IF('For Requestors'!K495=0,"",'For Requestors'!K495)</f>
        <v/>
      </c>
      <c r="J500" s="46" t="str">
        <f>IFERROR('For Requestors'!K495/43560,"")</f>
        <v/>
      </c>
      <c r="K500" s="228" t="str">
        <f t="shared" si="29"/>
        <v/>
      </c>
      <c r="L500" s="199" t="str">
        <f>IF('For Requestors'!D495/43560=0,"",'For Requestors'!D495/43560)</f>
        <v/>
      </c>
      <c r="M500" s="199" t="str">
        <f>IF(AND('For Requestors'!E495=0,'For Requestors'!G495=0,'For Requestors'!A495=""),"",SUM('For Requestors'!E495:'For Requestors'!G495)/43560)</f>
        <v/>
      </c>
      <c r="N500" s="199" t="str">
        <f>IF(AND('For Requestors'!H495=0,'For Requestors'!I495=0),"",SUM('For Requestors'!H495:'For Requestors'!I495)/43560)</f>
        <v/>
      </c>
      <c r="O500" s="229"/>
      <c r="P500" s="230" t="str">
        <f>IF('For Requestors'!C495="","",((SUM('For Requestors'!E495:G495)/43560)*O500)*0.9)</f>
        <v/>
      </c>
      <c r="Q500" s="230" t="str">
        <f>IF('For Requestors'!C495="","",((SUM('For Requestors'!H495:I495)/43560)*O500)*0.5)</f>
        <v/>
      </c>
      <c r="R500" s="230" t="str">
        <f t="shared" si="30"/>
        <v/>
      </c>
      <c r="S500" s="230" t="str">
        <f t="shared" si="31"/>
        <v/>
      </c>
      <c r="T500" s="229"/>
      <c r="U500" s="229"/>
      <c r="V500" s="230" t="str">
        <f t="shared" si="32"/>
        <v/>
      </c>
      <c r="W500" s="178"/>
      <c r="X500" s="204"/>
      <c r="Y500" s="204"/>
      <c r="Z500" s="204"/>
      <c r="AA500" s="149"/>
      <c r="AB500" s="149"/>
    </row>
    <row r="501" spans="1:28" x14ac:dyDescent="0.25">
      <c r="A501" s="153" t="str">
        <f>IF('For Requestors'!A496 = "","",'For Requestors'!A496)</f>
        <v/>
      </c>
      <c r="B501" s="45" t="str">
        <f>IF('For Requestors'!B496="","",'For Requestors'!B496)</f>
        <v/>
      </c>
      <c r="C501" s="236" t="str">
        <f>IF('For Requestors'!C496="","",'For Requestors'!C496)</f>
        <v/>
      </c>
      <c r="D501" s="179"/>
      <c r="E501" s="148"/>
      <c r="F501" s="225" t="str">
        <f>IF('For Requestors'!L496="","",'For Requestors'!L496)</f>
        <v/>
      </c>
      <c r="G501" s="226" t="str">
        <f>IF('For Requestors'!M496="","",'For Requestors'!M496)</f>
        <v/>
      </c>
      <c r="H501" s="227" t="str">
        <f>IF('For Requestors'!N496="","",'For Requestors'!N496)</f>
        <v/>
      </c>
      <c r="I501" s="211" t="str">
        <f>IF('For Requestors'!K496=0,"",'For Requestors'!K496)</f>
        <v/>
      </c>
      <c r="J501" s="46" t="str">
        <f>IFERROR('For Requestors'!K496/43560,"")</f>
        <v/>
      </c>
      <c r="K501" s="228" t="str">
        <f t="shared" si="29"/>
        <v/>
      </c>
      <c r="L501" s="199" t="str">
        <f>IF('For Requestors'!D496/43560=0,"",'For Requestors'!D496/43560)</f>
        <v/>
      </c>
      <c r="M501" s="199" t="str">
        <f>IF(AND('For Requestors'!E496=0,'For Requestors'!G496=0,'For Requestors'!A496=""),"",SUM('For Requestors'!E496:'For Requestors'!G496)/43560)</f>
        <v/>
      </c>
      <c r="N501" s="199" t="str">
        <f>IF(AND('For Requestors'!H496=0,'For Requestors'!I496=0),"",SUM('For Requestors'!H496:'For Requestors'!I496)/43560)</f>
        <v/>
      </c>
      <c r="O501" s="229"/>
      <c r="P501" s="230" t="str">
        <f>IF('For Requestors'!C496="","",((SUM('For Requestors'!E496:G496)/43560)*O501)*0.9)</f>
        <v/>
      </c>
      <c r="Q501" s="230" t="str">
        <f>IF('For Requestors'!C496="","",((SUM('For Requestors'!H496:I496)/43560)*O501)*0.5)</f>
        <v/>
      </c>
      <c r="R501" s="230" t="str">
        <f t="shared" si="30"/>
        <v/>
      </c>
      <c r="S501" s="230" t="str">
        <f t="shared" si="31"/>
        <v/>
      </c>
      <c r="T501" s="229"/>
      <c r="U501" s="229"/>
      <c r="V501" s="230" t="str">
        <f t="shared" si="32"/>
        <v/>
      </c>
      <c r="W501" s="178"/>
      <c r="X501" s="204"/>
      <c r="Y501" s="204"/>
      <c r="Z501" s="204"/>
      <c r="AA501" s="149"/>
      <c r="AB501" s="149"/>
    </row>
    <row r="502" spans="1:28" x14ac:dyDescent="0.25">
      <c r="A502" s="153" t="str">
        <f>IF('For Requestors'!A497 = "","",'For Requestors'!A497)</f>
        <v/>
      </c>
      <c r="B502" s="45" t="str">
        <f>IF('For Requestors'!B497="","",'For Requestors'!B497)</f>
        <v/>
      </c>
      <c r="C502" s="236" t="str">
        <f>IF('For Requestors'!C497="","",'For Requestors'!C497)</f>
        <v/>
      </c>
      <c r="D502" s="179"/>
      <c r="E502" s="148"/>
      <c r="F502" s="225" t="str">
        <f>IF('For Requestors'!L497="","",'For Requestors'!L497)</f>
        <v/>
      </c>
      <c r="G502" s="226" t="str">
        <f>IF('For Requestors'!M497="","",'For Requestors'!M497)</f>
        <v/>
      </c>
      <c r="H502" s="227" t="str">
        <f>IF('For Requestors'!N497="","",'For Requestors'!N497)</f>
        <v/>
      </c>
      <c r="I502" s="211" t="str">
        <f>IF('For Requestors'!K497=0,"",'For Requestors'!K497)</f>
        <v/>
      </c>
      <c r="J502" s="46" t="str">
        <f>IFERROR('For Requestors'!K497/43560,"")</f>
        <v/>
      </c>
      <c r="K502" s="228" t="str">
        <f t="shared" si="29"/>
        <v/>
      </c>
      <c r="L502" s="199" t="str">
        <f>IF('For Requestors'!D497/43560=0,"",'For Requestors'!D497/43560)</f>
        <v/>
      </c>
      <c r="M502" s="199" t="str">
        <f>IF(AND('For Requestors'!E497=0,'For Requestors'!G497=0,'For Requestors'!A497=""),"",SUM('For Requestors'!E497:'For Requestors'!G497)/43560)</f>
        <v/>
      </c>
      <c r="N502" s="199" t="str">
        <f>IF(AND('For Requestors'!H497=0,'For Requestors'!I497=0),"",SUM('For Requestors'!H497:'For Requestors'!I497)/43560)</f>
        <v/>
      </c>
      <c r="O502" s="229"/>
      <c r="P502" s="230" t="str">
        <f>IF('For Requestors'!C497="","",((SUM('For Requestors'!E497:G497)/43560)*O502)*0.9)</f>
        <v/>
      </c>
      <c r="Q502" s="230" t="str">
        <f>IF('For Requestors'!C497="","",((SUM('For Requestors'!H497:I497)/43560)*O502)*0.5)</f>
        <v/>
      </c>
      <c r="R502" s="230" t="str">
        <f t="shared" si="30"/>
        <v/>
      </c>
      <c r="S502" s="230" t="str">
        <f t="shared" si="31"/>
        <v/>
      </c>
      <c r="T502" s="229"/>
      <c r="U502" s="229"/>
      <c r="V502" s="230" t="str">
        <f t="shared" si="32"/>
        <v/>
      </c>
      <c r="W502" s="178"/>
      <c r="X502" s="204"/>
      <c r="Y502" s="204"/>
      <c r="Z502" s="204"/>
      <c r="AA502" s="149"/>
      <c r="AB502" s="149"/>
    </row>
    <row r="503" spans="1:28" x14ac:dyDescent="0.25">
      <c r="A503" s="153" t="str">
        <f>IF('For Requestors'!A498 = "","",'For Requestors'!A498)</f>
        <v/>
      </c>
      <c r="B503" s="45" t="str">
        <f>IF('For Requestors'!B498="","",'For Requestors'!B498)</f>
        <v/>
      </c>
      <c r="C503" s="236" t="str">
        <f>IF('For Requestors'!C498="","",'For Requestors'!C498)</f>
        <v/>
      </c>
      <c r="D503" s="179"/>
      <c r="E503" s="148"/>
      <c r="F503" s="225" t="str">
        <f>IF('For Requestors'!L498="","",'For Requestors'!L498)</f>
        <v/>
      </c>
      <c r="G503" s="226" t="str">
        <f>IF('For Requestors'!M498="","",'For Requestors'!M498)</f>
        <v/>
      </c>
      <c r="H503" s="227" t="str">
        <f>IF('For Requestors'!N498="","",'For Requestors'!N498)</f>
        <v/>
      </c>
      <c r="I503" s="211" t="str">
        <f>IF('For Requestors'!K498=0,"",'For Requestors'!K498)</f>
        <v/>
      </c>
      <c r="J503" s="46" t="str">
        <f>IFERROR('For Requestors'!K498/43560,"")</f>
        <v/>
      </c>
      <c r="K503" s="228" t="str">
        <f t="shared" si="29"/>
        <v/>
      </c>
      <c r="L503" s="199" t="str">
        <f>IF('For Requestors'!D498/43560=0,"",'For Requestors'!D498/43560)</f>
        <v/>
      </c>
      <c r="M503" s="199" t="str">
        <f>IF(AND('For Requestors'!E498=0,'For Requestors'!G498=0,'For Requestors'!A498=""),"",SUM('For Requestors'!E498:'For Requestors'!G498)/43560)</f>
        <v/>
      </c>
      <c r="N503" s="199" t="str">
        <f>IF(AND('For Requestors'!H498=0,'For Requestors'!I498=0),"",SUM('For Requestors'!H498:'For Requestors'!I498)/43560)</f>
        <v/>
      </c>
      <c r="O503" s="229"/>
      <c r="P503" s="230" t="str">
        <f>IF('For Requestors'!C498="","",((SUM('For Requestors'!E498:G498)/43560)*O503)*0.9)</f>
        <v/>
      </c>
      <c r="Q503" s="230" t="str">
        <f>IF('For Requestors'!C498="","",((SUM('For Requestors'!H498:I498)/43560)*O503)*0.5)</f>
        <v/>
      </c>
      <c r="R503" s="230" t="str">
        <f t="shared" si="30"/>
        <v/>
      </c>
      <c r="S503" s="230" t="str">
        <f t="shared" si="31"/>
        <v/>
      </c>
      <c r="T503" s="229"/>
      <c r="U503" s="229"/>
      <c r="V503" s="230" t="str">
        <f t="shared" si="32"/>
        <v/>
      </c>
      <c r="W503" s="178"/>
      <c r="X503" s="204"/>
      <c r="Y503" s="204"/>
      <c r="Z503" s="204"/>
      <c r="AA503" s="149"/>
      <c r="AB503" s="149"/>
    </row>
    <row r="504" spans="1:28" x14ac:dyDescent="0.25">
      <c r="A504" s="153" t="str">
        <f>IF('For Requestors'!A499 = "","",'For Requestors'!A499)</f>
        <v/>
      </c>
      <c r="B504" s="45" t="str">
        <f>IF('For Requestors'!B499="","",'For Requestors'!B499)</f>
        <v/>
      </c>
      <c r="C504" s="236" t="str">
        <f>IF('For Requestors'!C499="","",'For Requestors'!C499)</f>
        <v/>
      </c>
      <c r="D504" s="179"/>
      <c r="E504" s="148"/>
      <c r="F504" s="225" t="str">
        <f>IF('For Requestors'!L499="","",'For Requestors'!L499)</f>
        <v/>
      </c>
      <c r="G504" s="226" t="str">
        <f>IF('For Requestors'!M499="","",'For Requestors'!M499)</f>
        <v/>
      </c>
      <c r="H504" s="227" t="str">
        <f>IF('For Requestors'!N499="","",'For Requestors'!N499)</f>
        <v/>
      </c>
      <c r="I504" s="211" t="str">
        <f>IF('For Requestors'!K499=0,"",'For Requestors'!K499)</f>
        <v/>
      </c>
      <c r="J504" s="46" t="str">
        <f>IFERROR('For Requestors'!K499/43560,"")</f>
        <v/>
      </c>
      <c r="K504" s="228" t="str">
        <f t="shared" si="29"/>
        <v/>
      </c>
      <c r="L504" s="199" t="str">
        <f>IF('For Requestors'!D499/43560=0,"",'For Requestors'!D499/43560)</f>
        <v/>
      </c>
      <c r="M504" s="199" t="str">
        <f>IF(AND('For Requestors'!E499=0,'For Requestors'!G499=0,'For Requestors'!A499=""),"",SUM('For Requestors'!E499:'For Requestors'!G499)/43560)</f>
        <v/>
      </c>
      <c r="N504" s="199" t="str">
        <f>IF(AND('For Requestors'!H499=0,'For Requestors'!I499=0),"",SUM('For Requestors'!H499:'For Requestors'!I499)/43560)</f>
        <v/>
      </c>
      <c r="O504" s="229"/>
      <c r="P504" s="230" t="str">
        <f>IF('For Requestors'!C499="","",((SUM('For Requestors'!E499:G499)/43560)*O504)*0.9)</f>
        <v/>
      </c>
      <c r="Q504" s="230" t="str">
        <f>IF('For Requestors'!C499="","",((SUM('For Requestors'!H499:I499)/43560)*O504)*0.5)</f>
        <v/>
      </c>
      <c r="R504" s="230" t="str">
        <f t="shared" si="30"/>
        <v/>
      </c>
      <c r="S504" s="230" t="str">
        <f t="shared" si="31"/>
        <v/>
      </c>
      <c r="T504" s="229"/>
      <c r="U504" s="229"/>
      <c r="V504" s="230" t="str">
        <f t="shared" si="32"/>
        <v/>
      </c>
      <c r="W504" s="178"/>
      <c r="X504" s="204"/>
      <c r="Y504" s="204"/>
      <c r="Z504" s="204"/>
      <c r="AA504" s="149"/>
      <c r="AB504" s="149"/>
    </row>
    <row r="505" spans="1:28" x14ac:dyDescent="0.25">
      <c r="A505" s="153" t="str">
        <f>IF('For Requestors'!A500 = "","",'For Requestors'!A500)</f>
        <v/>
      </c>
      <c r="B505" s="45" t="str">
        <f>IF('For Requestors'!B500="","",'For Requestors'!B500)</f>
        <v/>
      </c>
      <c r="C505" s="236" t="str">
        <f>IF('For Requestors'!C500="","",'For Requestors'!C500)</f>
        <v/>
      </c>
      <c r="D505" s="179"/>
      <c r="E505" s="148"/>
      <c r="F505" s="225" t="str">
        <f>IF('For Requestors'!L500="","",'For Requestors'!L500)</f>
        <v/>
      </c>
      <c r="G505" s="226" t="str">
        <f>IF('For Requestors'!M500="","",'For Requestors'!M500)</f>
        <v/>
      </c>
      <c r="H505" s="227" t="str">
        <f>IF('For Requestors'!N500="","",'For Requestors'!N500)</f>
        <v/>
      </c>
      <c r="I505" s="211" t="str">
        <f>IF('For Requestors'!K500=0,"",'For Requestors'!K500)</f>
        <v/>
      </c>
      <c r="J505" s="46" t="str">
        <f>IFERROR('For Requestors'!K500/43560,"")</f>
        <v/>
      </c>
      <c r="K505" s="228" t="str">
        <f t="shared" si="29"/>
        <v/>
      </c>
      <c r="L505" s="199" t="str">
        <f>IF('For Requestors'!D500/43560=0,"",'For Requestors'!D500/43560)</f>
        <v/>
      </c>
      <c r="M505" s="199" t="str">
        <f>IF(AND('For Requestors'!E500=0,'For Requestors'!G500=0,'For Requestors'!A500=""),"",SUM('For Requestors'!E500:'For Requestors'!G500)/43560)</f>
        <v/>
      </c>
      <c r="N505" s="199" t="str">
        <f>IF(AND('For Requestors'!H500=0,'For Requestors'!I500=0),"",SUM('For Requestors'!H500:'For Requestors'!I500)/43560)</f>
        <v/>
      </c>
      <c r="O505" s="229"/>
      <c r="P505" s="230" t="str">
        <f>IF('For Requestors'!C500="","",((SUM('For Requestors'!E500:G500)/43560)*O505)*0.9)</f>
        <v/>
      </c>
      <c r="Q505" s="230" t="str">
        <f>IF('For Requestors'!C500="","",((SUM('For Requestors'!H500:I500)/43560)*O505)*0.5)</f>
        <v/>
      </c>
      <c r="R505" s="230" t="str">
        <f t="shared" si="30"/>
        <v/>
      </c>
      <c r="S505" s="230" t="str">
        <f t="shared" si="31"/>
        <v/>
      </c>
      <c r="T505" s="229"/>
      <c r="U505" s="229"/>
      <c r="V505" s="230" t="str">
        <f t="shared" si="32"/>
        <v/>
      </c>
      <c r="W505" s="178"/>
      <c r="X505" s="204"/>
      <c r="Y505" s="204"/>
      <c r="Z505" s="204"/>
      <c r="AA505" s="149"/>
      <c r="AB505" s="149"/>
    </row>
    <row r="506" spans="1:28" x14ac:dyDescent="0.25">
      <c r="A506" s="153" t="str">
        <f>IF('For Requestors'!A501 = "","",'For Requestors'!A501)</f>
        <v/>
      </c>
      <c r="B506" s="45" t="str">
        <f>IF('For Requestors'!B501="","",'For Requestors'!B501)</f>
        <v/>
      </c>
      <c r="C506" s="236" t="str">
        <f>IF('For Requestors'!C501="","",'For Requestors'!C501)</f>
        <v/>
      </c>
      <c r="D506" s="179"/>
      <c r="E506" s="148"/>
      <c r="F506" s="225" t="str">
        <f>IF('For Requestors'!L501="","",'For Requestors'!L501)</f>
        <v/>
      </c>
      <c r="G506" s="226" t="str">
        <f>IF('For Requestors'!M501="","",'For Requestors'!M501)</f>
        <v/>
      </c>
      <c r="H506" s="227" t="str">
        <f>IF('For Requestors'!N501="","",'For Requestors'!N501)</f>
        <v/>
      </c>
      <c r="I506" s="211" t="str">
        <f>IF('For Requestors'!K501=0,"",'For Requestors'!K501)</f>
        <v/>
      </c>
      <c r="J506" s="46" t="str">
        <f>IFERROR('For Requestors'!K501/43560,"")</f>
        <v/>
      </c>
      <c r="K506" s="228" t="str">
        <f t="shared" si="29"/>
        <v/>
      </c>
      <c r="L506" s="199" t="str">
        <f>IF('For Requestors'!D501/43560=0,"",'For Requestors'!D501/43560)</f>
        <v/>
      </c>
      <c r="M506" s="199" t="str">
        <f>IF(AND('For Requestors'!E501=0,'For Requestors'!G501=0,'For Requestors'!A501=""),"",SUM('For Requestors'!E501:'For Requestors'!G501)/43560)</f>
        <v/>
      </c>
      <c r="N506" s="199" t="str">
        <f>IF(AND('For Requestors'!H501=0,'For Requestors'!I501=0),"",SUM('For Requestors'!H501:'For Requestors'!I501)/43560)</f>
        <v/>
      </c>
      <c r="O506" s="229"/>
      <c r="P506" s="230" t="str">
        <f>IF('For Requestors'!C501="","",((SUM('For Requestors'!E501:G501)/43560)*O506)*0.9)</f>
        <v/>
      </c>
      <c r="Q506" s="230" t="str">
        <f>IF('For Requestors'!C501="","",((SUM('For Requestors'!H501:I501)/43560)*O506)*0.5)</f>
        <v/>
      </c>
      <c r="R506" s="230" t="str">
        <f t="shared" si="30"/>
        <v/>
      </c>
      <c r="S506" s="230" t="str">
        <f t="shared" si="31"/>
        <v/>
      </c>
      <c r="T506" s="229"/>
      <c r="U506" s="229"/>
      <c r="V506" s="230" t="str">
        <f t="shared" si="32"/>
        <v/>
      </c>
      <c r="W506" s="178"/>
      <c r="X506" s="204"/>
      <c r="Y506" s="204"/>
      <c r="Z506" s="204"/>
      <c r="AA506" s="149"/>
      <c r="AB506" s="149"/>
    </row>
    <row r="507" spans="1:28" x14ac:dyDescent="0.25">
      <c r="A507" s="153" t="str">
        <f>IF('For Requestors'!A502 = "","",'For Requestors'!A502)</f>
        <v/>
      </c>
      <c r="B507" s="45" t="str">
        <f>IF('For Requestors'!B502="","",'For Requestors'!B502)</f>
        <v/>
      </c>
      <c r="C507" s="236" t="str">
        <f>IF('For Requestors'!C502="","",'For Requestors'!C502)</f>
        <v/>
      </c>
      <c r="D507" s="179"/>
      <c r="E507" s="148"/>
      <c r="F507" s="225" t="str">
        <f>IF('For Requestors'!L502="","",'For Requestors'!L502)</f>
        <v/>
      </c>
      <c r="G507" s="226" t="str">
        <f>IF('For Requestors'!M502="","",'For Requestors'!M502)</f>
        <v/>
      </c>
      <c r="H507" s="227" t="str">
        <f>IF('For Requestors'!N502="","",'For Requestors'!N502)</f>
        <v/>
      </c>
      <c r="I507" s="211" t="str">
        <f>IF('For Requestors'!K502=0,"",'For Requestors'!K502)</f>
        <v/>
      </c>
      <c r="J507" s="46" t="str">
        <f>IFERROR('For Requestors'!K502/43560,"")</f>
        <v/>
      </c>
      <c r="K507" s="228" t="str">
        <f t="shared" si="29"/>
        <v/>
      </c>
      <c r="L507" s="199" t="str">
        <f>IF('For Requestors'!D502/43560=0,"",'For Requestors'!D502/43560)</f>
        <v/>
      </c>
      <c r="M507" s="199" t="str">
        <f>IF(AND('For Requestors'!E502=0,'For Requestors'!G502=0,'For Requestors'!A502=""),"",SUM('For Requestors'!E502:'For Requestors'!G502)/43560)</f>
        <v/>
      </c>
      <c r="N507" s="199" t="str">
        <f>IF(AND('For Requestors'!H502=0,'For Requestors'!I502=0),"",SUM('For Requestors'!H502:'For Requestors'!I502)/43560)</f>
        <v/>
      </c>
      <c r="O507" s="229"/>
      <c r="P507" s="230" t="str">
        <f>IF('For Requestors'!C502="","",((SUM('For Requestors'!E502:G502)/43560)*O507)*0.9)</f>
        <v/>
      </c>
      <c r="Q507" s="230" t="str">
        <f>IF('For Requestors'!C502="","",((SUM('For Requestors'!H502:I502)/43560)*O507)*0.5)</f>
        <v/>
      </c>
      <c r="R507" s="230" t="str">
        <f t="shared" si="30"/>
        <v/>
      </c>
      <c r="S507" s="230" t="str">
        <f t="shared" si="31"/>
        <v/>
      </c>
      <c r="T507" s="229"/>
      <c r="U507" s="229"/>
      <c r="V507" s="230" t="str">
        <f t="shared" si="32"/>
        <v/>
      </c>
      <c r="W507" s="178"/>
      <c r="X507" s="204"/>
      <c r="Y507" s="204"/>
      <c r="Z507" s="204"/>
      <c r="AA507" s="149"/>
      <c r="AB507" s="149"/>
    </row>
    <row r="508" spans="1:28" x14ac:dyDescent="0.25">
      <c r="A508" s="153" t="str">
        <f>IF('For Requestors'!A503 = "","",'For Requestors'!A503)</f>
        <v/>
      </c>
      <c r="B508" s="45" t="str">
        <f>IF('For Requestors'!B503="","",'For Requestors'!B503)</f>
        <v/>
      </c>
      <c r="C508" s="236" t="str">
        <f>IF('For Requestors'!C503="","",'For Requestors'!C503)</f>
        <v/>
      </c>
      <c r="D508" s="179"/>
      <c r="E508" s="148"/>
      <c r="F508" s="225" t="str">
        <f>IF('For Requestors'!L503="","",'For Requestors'!L503)</f>
        <v/>
      </c>
      <c r="G508" s="226" t="str">
        <f>IF('For Requestors'!M503="","",'For Requestors'!M503)</f>
        <v/>
      </c>
      <c r="H508" s="227" t="str">
        <f>IF('For Requestors'!N503="","",'For Requestors'!N503)</f>
        <v/>
      </c>
      <c r="I508" s="211" t="str">
        <f>IF('For Requestors'!K503=0,"",'For Requestors'!K503)</f>
        <v/>
      </c>
      <c r="J508" s="46" t="str">
        <f>IFERROR('For Requestors'!K503/43560,"")</f>
        <v/>
      </c>
      <c r="K508" s="228" t="str">
        <f t="shared" si="29"/>
        <v/>
      </c>
      <c r="L508" s="199" t="str">
        <f>IF('For Requestors'!D503/43560=0,"",'For Requestors'!D503/43560)</f>
        <v/>
      </c>
      <c r="M508" s="199" t="str">
        <f>IF(AND('For Requestors'!E503=0,'For Requestors'!G503=0,'For Requestors'!A503=""),"",SUM('For Requestors'!E503:'For Requestors'!G503)/43560)</f>
        <v/>
      </c>
      <c r="N508" s="199" t="str">
        <f>IF(AND('For Requestors'!H503=0,'For Requestors'!I503=0),"",SUM('For Requestors'!H503:'For Requestors'!I503)/43560)</f>
        <v/>
      </c>
      <c r="O508" s="229"/>
      <c r="P508" s="230" t="str">
        <f>IF('For Requestors'!C503="","",((SUM('For Requestors'!E503:G503)/43560)*O508)*0.9)</f>
        <v/>
      </c>
      <c r="Q508" s="230" t="str">
        <f>IF('For Requestors'!C503="","",((SUM('For Requestors'!H503:I503)/43560)*O508)*0.5)</f>
        <v/>
      </c>
      <c r="R508" s="230" t="str">
        <f t="shared" si="30"/>
        <v/>
      </c>
      <c r="S508" s="230" t="str">
        <f t="shared" si="31"/>
        <v/>
      </c>
      <c r="T508" s="229"/>
      <c r="U508" s="229"/>
      <c r="V508" s="230" t="str">
        <f t="shared" si="32"/>
        <v/>
      </c>
      <c r="W508" s="178"/>
      <c r="X508" s="204"/>
      <c r="Y508" s="204"/>
      <c r="Z508" s="204"/>
      <c r="AA508" s="149"/>
      <c r="AB508" s="149"/>
    </row>
    <row r="509" spans="1:28" x14ac:dyDescent="0.25">
      <c r="A509" s="153" t="str">
        <f>IF('For Requestors'!A504 = "","",'For Requestors'!A504)</f>
        <v/>
      </c>
      <c r="B509" s="45" t="str">
        <f>IF('For Requestors'!B504="","",'For Requestors'!B504)</f>
        <v/>
      </c>
      <c r="C509" s="236" t="str">
        <f>IF('For Requestors'!C504="","",'For Requestors'!C504)</f>
        <v/>
      </c>
      <c r="D509" s="179"/>
      <c r="E509" s="148"/>
      <c r="F509" s="225" t="str">
        <f>IF('For Requestors'!L504="","",'For Requestors'!L504)</f>
        <v/>
      </c>
      <c r="G509" s="226" t="str">
        <f>IF('For Requestors'!M504="","",'For Requestors'!M504)</f>
        <v/>
      </c>
      <c r="H509" s="227" t="str">
        <f>IF('For Requestors'!N504="","",'For Requestors'!N504)</f>
        <v/>
      </c>
      <c r="I509" s="211" t="str">
        <f>IF('For Requestors'!K504=0,"",'For Requestors'!K504)</f>
        <v/>
      </c>
      <c r="J509" s="46" t="str">
        <f>IFERROR('For Requestors'!K504/43560,"")</f>
        <v/>
      </c>
      <c r="K509" s="228" t="str">
        <f t="shared" si="29"/>
        <v/>
      </c>
      <c r="L509" s="199" t="str">
        <f>IF('For Requestors'!D504/43560=0,"",'For Requestors'!D504/43560)</f>
        <v/>
      </c>
      <c r="M509" s="199" t="str">
        <f>IF(AND('For Requestors'!E504=0,'For Requestors'!G504=0,'For Requestors'!A504=""),"",SUM('For Requestors'!E504:'For Requestors'!G504)/43560)</f>
        <v/>
      </c>
      <c r="N509" s="199" t="str">
        <f>IF(AND('For Requestors'!H504=0,'For Requestors'!I504=0),"",SUM('For Requestors'!H504:'For Requestors'!I504)/43560)</f>
        <v/>
      </c>
      <c r="O509" s="229"/>
      <c r="P509" s="230" t="str">
        <f>IF('For Requestors'!C504="","",((SUM('For Requestors'!E504:G504)/43560)*O509)*0.9)</f>
        <v/>
      </c>
      <c r="Q509" s="230" t="str">
        <f>IF('For Requestors'!C504="","",((SUM('For Requestors'!H504:I504)/43560)*O509)*0.5)</f>
        <v/>
      </c>
      <c r="R509" s="230" t="str">
        <f t="shared" si="30"/>
        <v/>
      </c>
      <c r="S509" s="230" t="str">
        <f t="shared" si="31"/>
        <v/>
      </c>
      <c r="T509" s="229"/>
      <c r="U509" s="229"/>
      <c r="V509" s="230" t="str">
        <f t="shared" si="32"/>
        <v/>
      </c>
      <c r="W509" s="178"/>
      <c r="X509" s="204"/>
      <c r="Y509" s="204"/>
      <c r="Z509" s="204"/>
      <c r="AA509" s="149"/>
      <c r="AB509" s="149"/>
    </row>
    <row r="510" spans="1:28" x14ac:dyDescent="0.25">
      <c r="A510" s="153" t="str">
        <f>IF('For Requestors'!A505 = "","",'For Requestors'!A505)</f>
        <v/>
      </c>
      <c r="B510" s="45" t="str">
        <f>IF('For Requestors'!B505="","",'For Requestors'!B505)</f>
        <v/>
      </c>
      <c r="C510" s="236" t="str">
        <f>IF('For Requestors'!C505="","",'For Requestors'!C505)</f>
        <v/>
      </c>
      <c r="D510" s="179"/>
      <c r="E510" s="148"/>
      <c r="F510" s="225" t="str">
        <f>IF('For Requestors'!L505="","",'For Requestors'!L505)</f>
        <v/>
      </c>
      <c r="G510" s="226" t="str">
        <f>IF('For Requestors'!M505="","",'For Requestors'!M505)</f>
        <v/>
      </c>
      <c r="H510" s="227" t="str">
        <f>IF('For Requestors'!N505="","",'For Requestors'!N505)</f>
        <v/>
      </c>
      <c r="I510" s="211" t="str">
        <f>IF('For Requestors'!K505=0,"",'For Requestors'!K505)</f>
        <v/>
      </c>
      <c r="J510" s="46" t="str">
        <f>IFERROR('For Requestors'!K505/43560,"")</f>
        <v/>
      </c>
      <c r="K510" s="228" t="str">
        <f t="shared" si="29"/>
        <v/>
      </c>
      <c r="L510" s="199" t="str">
        <f>IF('For Requestors'!D505/43560=0,"",'For Requestors'!D505/43560)</f>
        <v/>
      </c>
      <c r="M510" s="199" t="str">
        <f>IF(AND('For Requestors'!E505=0,'For Requestors'!G505=0,'For Requestors'!A505=""),"",SUM('For Requestors'!E505:'For Requestors'!G505)/43560)</f>
        <v/>
      </c>
      <c r="N510" s="199" t="str">
        <f>IF(AND('For Requestors'!H505=0,'For Requestors'!I505=0),"",SUM('For Requestors'!H505:'For Requestors'!I505)/43560)</f>
        <v/>
      </c>
      <c r="O510" s="229"/>
      <c r="P510" s="230" t="str">
        <f>IF('For Requestors'!C505="","",((SUM('For Requestors'!E505:G505)/43560)*O510)*0.9)</f>
        <v/>
      </c>
      <c r="Q510" s="230" t="str">
        <f>IF('For Requestors'!C505="","",((SUM('For Requestors'!H505:I505)/43560)*O510)*0.5)</f>
        <v/>
      </c>
      <c r="R510" s="230" t="str">
        <f t="shared" si="30"/>
        <v/>
      </c>
      <c r="S510" s="230" t="str">
        <f t="shared" si="31"/>
        <v/>
      </c>
      <c r="T510" s="229"/>
      <c r="U510" s="229"/>
      <c r="V510" s="230" t="str">
        <f t="shared" si="32"/>
        <v/>
      </c>
      <c r="W510" s="178"/>
      <c r="X510" s="204"/>
      <c r="Y510" s="204"/>
      <c r="Z510" s="204"/>
      <c r="AA510" s="149"/>
      <c r="AB510" s="149"/>
    </row>
    <row r="511" spans="1:28" x14ac:dyDescent="0.25">
      <c r="A511" s="153" t="str">
        <f>IF('For Requestors'!A506 = "","",'For Requestors'!A506)</f>
        <v/>
      </c>
      <c r="B511" s="45" t="str">
        <f>IF('For Requestors'!B506="","",'For Requestors'!B506)</f>
        <v/>
      </c>
      <c r="C511" s="236" t="str">
        <f>IF('For Requestors'!C506="","",'For Requestors'!C506)</f>
        <v/>
      </c>
      <c r="D511" s="179"/>
      <c r="E511" s="148"/>
      <c r="F511" s="225" t="str">
        <f>IF('For Requestors'!L506="","",'For Requestors'!L506)</f>
        <v/>
      </c>
      <c r="G511" s="226" t="str">
        <f>IF('For Requestors'!M506="","",'For Requestors'!M506)</f>
        <v/>
      </c>
      <c r="H511" s="227" t="str">
        <f>IF('For Requestors'!N506="","",'For Requestors'!N506)</f>
        <v/>
      </c>
      <c r="I511" s="211" t="str">
        <f>IF('For Requestors'!K506=0,"",'For Requestors'!K506)</f>
        <v/>
      </c>
      <c r="J511" s="46" t="str">
        <f>IFERROR('For Requestors'!K506/43560,"")</f>
        <v/>
      </c>
      <c r="K511" s="228" t="str">
        <f t="shared" si="29"/>
        <v/>
      </c>
      <c r="L511" s="199" t="str">
        <f>IF('For Requestors'!D506/43560=0,"",'For Requestors'!D506/43560)</f>
        <v/>
      </c>
      <c r="M511" s="199" t="str">
        <f>IF(AND('For Requestors'!E506=0,'For Requestors'!G506=0,'For Requestors'!A506=""),"",SUM('For Requestors'!E506:'For Requestors'!G506)/43560)</f>
        <v/>
      </c>
      <c r="N511" s="199" t="str">
        <f>IF(AND('For Requestors'!H506=0,'For Requestors'!I506=0),"",SUM('For Requestors'!H506:'For Requestors'!I506)/43560)</f>
        <v/>
      </c>
      <c r="O511" s="229"/>
      <c r="P511" s="230" t="str">
        <f>IF('For Requestors'!C506="","",((SUM('For Requestors'!E506:G506)/43560)*O511)*0.9)</f>
        <v/>
      </c>
      <c r="Q511" s="230" t="str">
        <f>IF('For Requestors'!C506="","",((SUM('For Requestors'!H506:I506)/43560)*O511)*0.5)</f>
        <v/>
      </c>
      <c r="R511" s="230" t="str">
        <f t="shared" si="30"/>
        <v/>
      </c>
      <c r="S511" s="230" t="str">
        <f t="shared" si="31"/>
        <v/>
      </c>
      <c r="T511" s="229"/>
      <c r="U511" s="229"/>
      <c r="V511" s="230" t="str">
        <f t="shared" si="32"/>
        <v/>
      </c>
      <c r="W511" s="178"/>
      <c r="X511" s="204"/>
      <c r="Y511" s="204"/>
      <c r="Z511" s="204"/>
      <c r="AA511" s="149"/>
      <c r="AB511" s="149"/>
    </row>
    <row r="512" spans="1:28" x14ac:dyDescent="0.25">
      <c r="A512" s="48">
        <v>45</v>
      </c>
      <c r="B512" s="49"/>
      <c r="C512" s="50" t="s">
        <v>39</v>
      </c>
      <c r="D512" s="50" t="s">
        <v>38</v>
      </c>
      <c r="E512" s="51">
        <f t="shared" ref="E512" si="33">F512+G512</f>
        <v>0</v>
      </c>
      <c r="F512" s="52">
        <v>0</v>
      </c>
      <c r="G512" s="52">
        <v>0</v>
      </c>
      <c r="H512" s="53">
        <v>1</v>
      </c>
      <c r="I512" s="54">
        <f t="shared" ref="I512" si="34">(G512/H512)/43560</f>
        <v>0</v>
      </c>
      <c r="J512" s="51">
        <f t="shared" ref="J512" si="35">(I512*43560)</f>
        <v>0</v>
      </c>
      <c r="K512" s="55">
        <v>0</v>
      </c>
      <c r="L512" s="55">
        <v>0</v>
      </c>
      <c r="M512" s="55"/>
      <c r="N512" s="56">
        <v>0</v>
      </c>
      <c r="O512" s="56"/>
      <c r="P512" s="56"/>
      <c r="Q512" s="56"/>
      <c r="R512" s="56"/>
      <c r="S512" s="56">
        <f>(K512*N512)</f>
        <v>0</v>
      </c>
      <c r="T512" s="56">
        <f>(L512*N512)</f>
        <v>0</v>
      </c>
      <c r="U512" s="56">
        <v>0</v>
      </c>
      <c r="V512" s="56">
        <v>0</v>
      </c>
      <c r="W512" s="56">
        <f t="shared" ref="W512" si="36">SUM(S512:V512)</f>
        <v>0</v>
      </c>
      <c r="X512" s="57"/>
      <c r="Y512" s="58"/>
      <c r="Z512" s="58"/>
    </row>
    <row r="513" spans="1:26" ht="23.25" x14ac:dyDescent="0.25">
      <c r="A513" s="278"/>
      <c r="B513" s="278"/>
      <c r="C513" s="278"/>
      <c r="D513" s="59"/>
      <c r="E513" s="60"/>
      <c r="F513" s="61"/>
      <c r="G513" s="61"/>
      <c r="H513" s="62"/>
      <c r="I513" s="63"/>
      <c r="J513" s="60"/>
      <c r="K513" s="64"/>
      <c r="L513" s="64"/>
      <c r="M513" s="64"/>
      <c r="N513" s="65"/>
      <c r="O513" s="65"/>
      <c r="P513" s="65"/>
      <c r="Q513" s="65"/>
      <c r="R513" s="65"/>
      <c r="S513" s="66"/>
      <c r="T513" s="66"/>
      <c r="U513" s="66"/>
      <c r="V513" s="66"/>
      <c r="W513" s="66"/>
      <c r="X513" s="67"/>
      <c r="Y513" s="68"/>
      <c r="Z513" s="68"/>
    </row>
    <row r="514" spans="1:26" x14ac:dyDescent="0.25">
      <c r="A514" s="33"/>
      <c r="B514" s="69"/>
      <c r="C514" s="76"/>
      <c r="D514" s="72"/>
      <c r="E514" s="72"/>
      <c r="F514" s="72"/>
      <c r="G514" s="72"/>
      <c r="H514" s="72"/>
      <c r="I514" s="72"/>
      <c r="J514" s="72"/>
      <c r="K514" s="73"/>
      <c r="L514" s="74"/>
      <c r="M514" s="74"/>
      <c r="N514" s="74"/>
      <c r="O514" s="74"/>
      <c r="P514" s="74"/>
      <c r="Q514" s="74"/>
      <c r="R514" s="74"/>
      <c r="S514" s="75"/>
      <c r="T514" s="72"/>
      <c r="U514" s="72"/>
      <c r="V514" s="72"/>
      <c r="W514" s="72"/>
      <c r="X514" s="71"/>
      <c r="Y514" s="35"/>
      <c r="Z514" s="35"/>
    </row>
    <row r="515" spans="1:26" x14ac:dyDescent="0.25">
      <c r="A515" s="33"/>
      <c r="B515" s="34"/>
      <c r="C515" s="72"/>
      <c r="D515" s="72"/>
      <c r="E515" s="72"/>
      <c r="F515" s="72"/>
      <c r="G515" s="72"/>
      <c r="H515" s="72"/>
      <c r="I515" s="72"/>
      <c r="J515" s="72"/>
      <c r="K515" s="73"/>
      <c r="L515" s="74"/>
      <c r="M515" s="74"/>
      <c r="N515" s="74"/>
      <c r="O515" s="74"/>
      <c r="P515" s="74"/>
      <c r="Q515" s="74"/>
      <c r="R515" s="74"/>
      <c r="S515" s="75"/>
      <c r="T515" s="72"/>
      <c r="U515" s="72"/>
      <c r="V515" s="72"/>
      <c r="W515" s="72"/>
      <c r="X515" s="71"/>
      <c r="Y515" s="35"/>
      <c r="Z515" s="35"/>
    </row>
    <row r="516" spans="1:26" x14ac:dyDescent="0.25">
      <c r="A516" s="77"/>
      <c r="B516" s="34"/>
      <c r="C516" s="72"/>
      <c r="D516" s="76"/>
      <c r="E516" s="76"/>
      <c r="F516" s="76"/>
      <c r="G516" s="76"/>
      <c r="H516" s="76"/>
      <c r="I516" s="76"/>
      <c r="J516" s="76"/>
      <c r="K516" s="76"/>
      <c r="L516" s="76"/>
      <c r="M516" s="76"/>
      <c r="N516" s="76"/>
      <c r="O516" s="76"/>
      <c r="P516" s="76"/>
      <c r="Q516" s="76"/>
      <c r="R516" s="76"/>
      <c r="S516" s="76"/>
      <c r="T516" s="76"/>
      <c r="U516" s="76"/>
      <c r="V516" s="76"/>
      <c r="W516" s="76"/>
      <c r="X516" s="78"/>
      <c r="Y516" s="70"/>
      <c r="Z516" s="70"/>
    </row>
    <row r="517" spans="1:26" x14ac:dyDescent="0.25">
      <c r="A517" s="33"/>
      <c r="B517" s="34"/>
      <c r="C517" s="72"/>
      <c r="D517" s="72"/>
      <c r="E517" s="72"/>
      <c r="F517" s="72"/>
      <c r="G517" s="72"/>
      <c r="H517" s="72"/>
      <c r="I517" s="72"/>
      <c r="J517" s="72"/>
      <c r="K517" s="73"/>
      <c r="L517" s="74"/>
      <c r="M517" s="74"/>
      <c r="N517" s="74"/>
      <c r="O517" s="74"/>
      <c r="P517" s="74"/>
      <c r="Q517" s="74"/>
      <c r="R517" s="74"/>
      <c r="S517" s="75"/>
      <c r="T517" s="72"/>
      <c r="U517" s="72"/>
      <c r="V517" s="72"/>
      <c r="W517" s="72"/>
      <c r="X517" s="71"/>
      <c r="Y517" s="35"/>
      <c r="Z517" s="35"/>
    </row>
    <row r="518" spans="1:26" x14ac:dyDescent="0.25">
      <c r="A518" s="33"/>
      <c r="B518" s="34"/>
      <c r="C518" s="72"/>
      <c r="D518" s="72"/>
      <c r="E518" s="72"/>
      <c r="F518" s="72"/>
      <c r="G518" s="72"/>
      <c r="H518" s="72"/>
      <c r="I518" s="72"/>
      <c r="J518" s="72"/>
      <c r="K518" s="73"/>
      <c r="L518" s="74"/>
      <c r="M518" s="74"/>
      <c r="N518" s="74"/>
      <c r="O518" s="74"/>
      <c r="P518" s="74"/>
      <c r="Q518" s="74"/>
      <c r="R518" s="74"/>
      <c r="S518" s="75"/>
      <c r="T518" s="72"/>
      <c r="U518" s="72"/>
      <c r="V518" s="72"/>
      <c r="W518" s="72"/>
      <c r="X518" s="71"/>
      <c r="Y518" s="35"/>
      <c r="Z518" s="35"/>
    </row>
    <row r="519" spans="1:26" x14ac:dyDescent="0.25">
      <c r="A519" s="33"/>
      <c r="B519" s="34"/>
      <c r="C519" s="72"/>
      <c r="D519" s="72"/>
      <c r="E519" s="72"/>
      <c r="F519" s="72"/>
      <c r="G519" s="72"/>
      <c r="H519" s="72"/>
      <c r="I519" s="72"/>
      <c r="J519" s="72"/>
      <c r="K519" s="73"/>
      <c r="L519" s="74"/>
      <c r="M519" s="74"/>
      <c r="N519" s="74"/>
      <c r="O519" s="74"/>
      <c r="P519" s="74"/>
      <c r="Q519" s="74"/>
      <c r="R519" s="74"/>
      <c r="S519" s="75"/>
      <c r="T519" s="72"/>
      <c r="U519" s="72"/>
      <c r="V519" s="72"/>
      <c r="W519" s="72"/>
      <c r="X519" s="71"/>
      <c r="Y519" s="35"/>
      <c r="Z519" s="35"/>
    </row>
    <row r="520" spans="1:26" x14ac:dyDescent="0.25">
      <c r="A520" s="33"/>
      <c r="B520" s="34"/>
      <c r="C520" s="72"/>
      <c r="D520" s="72"/>
      <c r="E520" s="72"/>
      <c r="F520" s="72"/>
      <c r="G520" s="72"/>
      <c r="H520" s="72"/>
      <c r="I520" s="72"/>
      <c r="J520" s="72"/>
      <c r="K520" s="73"/>
      <c r="L520" s="74"/>
      <c r="M520" s="74"/>
      <c r="N520" s="74"/>
      <c r="O520" s="74"/>
      <c r="P520" s="74"/>
      <c r="Q520" s="74"/>
      <c r="R520" s="74"/>
      <c r="S520" s="75"/>
      <c r="T520" s="72"/>
      <c r="U520" s="72"/>
      <c r="V520" s="72"/>
      <c r="W520" s="72"/>
      <c r="X520" s="71"/>
      <c r="Y520" s="35"/>
      <c r="Z520" s="35"/>
    </row>
    <row r="521" spans="1:26" x14ac:dyDescent="0.25">
      <c r="A521" s="33"/>
      <c r="B521" s="34"/>
      <c r="C521" s="72"/>
      <c r="D521" s="72"/>
      <c r="E521" s="72"/>
      <c r="F521" s="72"/>
      <c r="G521" s="72"/>
      <c r="H521" s="72"/>
      <c r="I521" s="72"/>
      <c r="J521" s="72"/>
      <c r="K521" s="73"/>
      <c r="L521" s="74"/>
      <c r="M521" s="74"/>
      <c r="N521" s="74"/>
      <c r="O521" s="74"/>
      <c r="P521" s="74"/>
      <c r="Q521" s="74"/>
      <c r="R521" s="74"/>
      <c r="S521" s="75"/>
      <c r="T521" s="72"/>
      <c r="U521" s="72"/>
      <c r="V521" s="72"/>
      <c r="W521" s="72"/>
      <c r="X521" s="71"/>
      <c r="Y521" s="35"/>
      <c r="Z521" s="35"/>
    </row>
    <row r="522" spans="1:26" x14ac:dyDescent="0.25">
      <c r="A522" s="33"/>
      <c r="B522" s="34"/>
      <c r="C522" s="72"/>
      <c r="D522" s="72"/>
      <c r="E522" s="72"/>
      <c r="F522" s="72"/>
      <c r="G522" s="72"/>
      <c r="H522" s="72"/>
      <c r="I522" s="72"/>
      <c r="J522" s="72"/>
      <c r="K522" s="73"/>
      <c r="L522" s="74"/>
      <c r="M522" s="74"/>
      <c r="N522" s="74"/>
      <c r="O522" s="74"/>
      <c r="P522" s="74"/>
      <c r="Q522" s="74"/>
      <c r="R522" s="74"/>
      <c r="S522" s="75"/>
      <c r="T522" s="72"/>
      <c r="U522" s="72"/>
      <c r="V522" s="72"/>
      <c r="W522" s="72"/>
      <c r="X522" s="71"/>
      <c r="Y522" s="35"/>
      <c r="Z522" s="35"/>
    </row>
    <row r="523" spans="1:26" x14ac:dyDescent="0.25">
      <c r="A523" s="33"/>
      <c r="B523" s="34"/>
      <c r="C523" s="72"/>
      <c r="D523" s="72"/>
      <c r="E523" s="72"/>
      <c r="F523" s="72"/>
      <c r="G523" s="72"/>
      <c r="H523" s="72"/>
      <c r="I523" s="72"/>
      <c r="J523" s="72"/>
      <c r="K523" s="73"/>
      <c r="L523" s="74"/>
      <c r="M523" s="74"/>
      <c r="N523" s="74"/>
      <c r="O523" s="74"/>
      <c r="P523" s="74"/>
      <c r="Q523" s="74"/>
      <c r="R523" s="74"/>
      <c r="S523" s="75"/>
      <c r="T523" s="72"/>
      <c r="U523" s="72"/>
      <c r="V523" s="72"/>
      <c r="W523" s="72"/>
      <c r="X523" s="71"/>
      <c r="Y523" s="35"/>
      <c r="Z523" s="35"/>
    </row>
    <row r="524" spans="1:26" x14ac:dyDescent="0.25">
      <c r="A524" s="33"/>
      <c r="B524" s="34"/>
      <c r="C524" s="72"/>
      <c r="D524" s="72"/>
      <c r="E524" s="72"/>
      <c r="F524" s="72"/>
      <c r="G524" s="72"/>
      <c r="H524" s="72"/>
      <c r="I524" s="72"/>
      <c r="J524" s="72"/>
      <c r="K524" s="73"/>
      <c r="L524" s="74"/>
      <c r="M524" s="74"/>
      <c r="N524" s="74"/>
      <c r="O524" s="74"/>
      <c r="P524" s="74"/>
      <c r="Q524" s="74"/>
      <c r="R524" s="74"/>
      <c r="S524" s="75"/>
      <c r="T524" s="72"/>
      <c r="U524" s="72"/>
      <c r="V524" s="72"/>
      <c r="W524" s="72"/>
      <c r="X524" s="71"/>
      <c r="Y524" s="35"/>
      <c r="Z524" s="35"/>
    </row>
    <row r="525" spans="1:26" x14ac:dyDescent="0.25">
      <c r="A525" s="33"/>
      <c r="B525" s="34"/>
      <c r="C525" s="72"/>
      <c r="D525" s="72"/>
      <c r="E525" s="72"/>
      <c r="F525" s="72"/>
      <c r="G525" s="72"/>
      <c r="H525" s="72"/>
      <c r="I525" s="72"/>
      <c r="J525" s="72"/>
      <c r="K525" s="73"/>
      <c r="L525" s="74"/>
      <c r="M525" s="74"/>
      <c r="N525" s="74"/>
      <c r="O525" s="74"/>
      <c r="P525" s="74"/>
      <c r="Q525" s="74"/>
      <c r="R525" s="74"/>
      <c r="S525" s="75"/>
      <c r="T525" s="72"/>
      <c r="U525" s="72"/>
      <c r="V525" s="72"/>
      <c r="W525" s="72"/>
      <c r="X525" s="71"/>
      <c r="Y525" s="35"/>
      <c r="Z525" s="35"/>
    </row>
    <row r="526" spans="1:26" x14ac:dyDescent="0.25">
      <c r="A526" s="33"/>
      <c r="B526" s="34"/>
      <c r="C526" s="72"/>
      <c r="D526" s="72"/>
      <c r="E526" s="72"/>
      <c r="F526" s="72"/>
      <c r="G526" s="72"/>
      <c r="H526" s="72"/>
      <c r="I526" s="72"/>
      <c r="J526" s="72"/>
      <c r="K526" s="73"/>
      <c r="L526" s="74"/>
      <c r="M526" s="74"/>
      <c r="N526" s="74"/>
      <c r="O526" s="74"/>
      <c r="P526" s="74"/>
      <c r="Q526" s="74"/>
      <c r="R526" s="74"/>
      <c r="S526" s="75"/>
      <c r="T526" s="72"/>
      <c r="U526" s="72"/>
      <c r="V526" s="72"/>
      <c r="W526" s="72"/>
      <c r="X526" s="71"/>
      <c r="Y526" s="35"/>
      <c r="Z526" s="35"/>
    </row>
    <row r="527" spans="1:26" x14ac:dyDescent="0.25">
      <c r="A527" s="33"/>
      <c r="B527" s="34"/>
      <c r="C527" s="72"/>
      <c r="D527" s="72"/>
      <c r="E527" s="72"/>
      <c r="F527" s="72"/>
      <c r="G527" s="72"/>
      <c r="H527" s="72"/>
      <c r="I527" s="72"/>
      <c r="J527" s="72"/>
      <c r="K527" s="73"/>
      <c r="L527" s="74"/>
      <c r="M527" s="74"/>
      <c r="N527" s="74"/>
      <c r="O527" s="74"/>
      <c r="P527" s="74"/>
      <c r="Q527" s="74"/>
      <c r="R527" s="74"/>
      <c r="S527" s="75"/>
      <c r="T527" s="72"/>
      <c r="U527" s="72"/>
      <c r="V527" s="72"/>
      <c r="W527" s="72"/>
      <c r="X527" s="71"/>
      <c r="Y527" s="35"/>
      <c r="Z527" s="35"/>
    </row>
    <row r="528" spans="1:26" x14ac:dyDescent="0.25">
      <c r="A528" s="33"/>
      <c r="B528" s="34"/>
      <c r="C528" s="72"/>
      <c r="D528" s="72"/>
      <c r="E528" s="72"/>
      <c r="F528" s="72"/>
      <c r="G528" s="72"/>
      <c r="H528" s="72"/>
      <c r="I528" s="72"/>
      <c r="J528" s="72"/>
      <c r="K528" s="73"/>
      <c r="L528" s="74"/>
      <c r="M528" s="74"/>
      <c r="N528" s="74"/>
      <c r="O528" s="74"/>
      <c r="P528" s="74"/>
      <c r="Q528" s="74"/>
      <c r="R528" s="74"/>
      <c r="S528" s="75"/>
      <c r="T528" s="72"/>
      <c r="U528" s="72"/>
      <c r="V528" s="72"/>
      <c r="W528" s="72"/>
      <c r="X528" s="71"/>
      <c r="Y528" s="35"/>
      <c r="Z528" s="35"/>
    </row>
    <row r="529" spans="1:26" x14ac:dyDescent="0.25">
      <c r="A529" s="33"/>
      <c r="B529" s="34"/>
      <c r="C529" s="35"/>
      <c r="D529" s="72"/>
      <c r="E529" s="72"/>
      <c r="F529" s="72"/>
      <c r="G529" s="72"/>
      <c r="H529" s="72"/>
      <c r="I529" s="72"/>
      <c r="J529" s="72"/>
      <c r="K529" s="73"/>
      <c r="L529" s="74"/>
      <c r="M529" s="74"/>
      <c r="N529" s="74"/>
      <c r="O529" s="74"/>
      <c r="P529" s="74"/>
      <c r="Q529" s="74"/>
      <c r="R529" s="74"/>
      <c r="S529" s="75"/>
      <c r="T529" s="72"/>
      <c r="U529" s="72"/>
      <c r="V529" s="72"/>
      <c r="W529" s="72"/>
      <c r="X529" s="71"/>
      <c r="Y529" s="35"/>
      <c r="Z529" s="35"/>
    </row>
    <row r="530" spans="1:26" x14ac:dyDescent="0.25">
      <c r="A530" s="33"/>
      <c r="B530" s="34"/>
      <c r="C530" s="35"/>
      <c r="D530" s="72"/>
      <c r="E530" s="72"/>
      <c r="F530" s="72"/>
      <c r="G530" s="72"/>
      <c r="H530" s="72"/>
      <c r="I530" s="72"/>
      <c r="J530" s="72"/>
      <c r="K530" s="73"/>
      <c r="L530" s="74"/>
      <c r="M530" s="74"/>
      <c r="N530" s="74"/>
      <c r="O530" s="74"/>
      <c r="P530" s="74"/>
      <c r="Q530" s="74"/>
      <c r="R530" s="74"/>
      <c r="S530" s="75"/>
      <c r="T530" s="72"/>
      <c r="U530" s="72"/>
      <c r="V530" s="72"/>
      <c r="W530" s="72"/>
      <c r="X530" s="71"/>
      <c r="Y530" s="35"/>
      <c r="Z530" s="35"/>
    </row>
    <row r="531" spans="1:26" x14ac:dyDescent="0.25">
      <c r="A531" s="33"/>
      <c r="B531" s="34"/>
      <c r="C531" s="35"/>
      <c r="D531" s="72"/>
      <c r="E531" s="72"/>
      <c r="F531" s="72"/>
      <c r="G531" s="72"/>
      <c r="H531" s="72"/>
      <c r="I531" s="72"/>
      <c r="J531" s="72"/>
      <c r="K531" s="73"/>
      <c r="L531" s="74"/>
      <c r="M531" s="74"/>
      <c r="N531" s="74"/>
      <c r="O531" s="74"/>
      <c r="P531" s="74"/>
      <c r="Q531" s="74"/>
      <c r="R531" s="74"/>
      <c r="S531" s="75"/>
      <c r="T531" s="72"/>
      <c r="U531" s="72"/>
      <c r="V531" s="72"/>
      <c r="W531" s="72"/>
      <c r="X531" s="71"/>
      <c r="Y531" s="35"/>
      <c r="Z531" s="35"/>
    </row>
    <row r="532" spans="1:26" x14ac:dyDescent="0.25">
      <c r="A532" s="33"/>
      <c r="B532" s="34"/>
      <c r="C532" s="35"/>
      <c r="D532" s="72"/>
      <c r="E532" s="72"/>
      <c r="F532" s="72"/>
      <c r="G532" s="72"/>
      <c r="H532" s="72"/>
      <c r="I532" s="72"/>
      <c r="J532" s="72"/>
      <c r="K532" s="73"/>
      <c r="L532" s="74"/>
      <c r="M532" s="74"/>
      <c r="N532" s="74"/>
      <c r="O532" s="74"/>
      <c r="P532" s="74"/>
      <c r="Q532" s="74"/>
      <c r="R532" s="74"/>
      <c r="S532" s="75"/>
      <c r="T532" s="72"/>
      <c r="U532" s="72"/>
      <c r="V532" s="72"/>
      <c r="W532" s="72"/>
      <c r="X532" s="71"/>
      <c r="Y532" s="35"/>
      <c r="Z532" s="35"/>
    </row>
    <row r="533" spans="1:26" x14ac:dyDescent="0.25">
      <c r="A533" s="33"/>
      <c r="B533" s="34"/>
      <c r="C533" s="72"/>
      <c r="D533" s="72"/>
      <c r="E533" s="72"/>
      <c r="F533" s="72"/>
      <c r="G533" s="72"/>
      <c r="H533" s="72"/>
      <c r="I533" s="72"/>
      <c r="J533" s="72"/>
      <c r="K533" s="73"/>
      <c r="L533" s="74"/>
      <c r="M533" s="74"/>
      <c r="N533" s="74"/>
      <c r="O533" s="74"/>
      <c r="P533" s="74"/>
      <c r="Q533" s="74"/>
      <c r="R533" s="74"/>
      <c r="S533" s="75"/>
      <c r="T533" s="72"/>
      <c r="U533" s="72"/>
      <c r="V533" s="72"/>
      <c r="W533" s="72"/>
      <c r="X533" s="71"/>
      <c r="Y533" s="35"/>
      <c r="Z533" s="35"/>
    </row>
    <row r="534" spans="1:26" x14ac:dyDescent="0.25">
      <c r="A534" s="33"/>
      <c r="B534" s="34"/>
      <c r="C534" s="72"/>
      <c r="D534" s="72"/>
      <c r="E534" s="72"/>
      <c r="F534" s="72"/>
      <c r="G534" s="72"/>
      <c r="H534" s="72"/>
      <c r="I534" s="72"/>
      <c r="J534" s="72"/>
      <c r="K534" s="73"/>
      <c r="L534" s="74"/>
      <c r="M534" s="74"/>
      <c r="N534" s="74"/>
      <c r="O534" s="74"/>
      <c r="P534" s="74"/>
      <c r="Q534" s="74"/>
      <c r="R534" s="74"/>
      <c r="S534" s="75"/>
      <c r="T534" s="72"/>
      <c r="U534" s="72"/>
      <c r="V534" s="72"/>
      <c r="W534" s="72"/>
      <c r="X534" s="71"/>
      <c r="Y534" s="35"/>
      <c r="Z534" s="35"/>
    </row>
    <row r="535" spans="1:26" x14ac:dyDescent="0.25">
      <c r="A535" s="33"/>
      <c r="B535" s="34"/>
      <c r="C535" s="72"/>
      <c r="D535" s="72"/>
      <c r="E535" s="72"/>
      <c r="F535" s="72"/>
      <c r="G535" s="72"/>
      <c r="H535" s="72"/>
      <c r="I535" s="72"/>
      <c r="J535" s="72"/>
      <c r="K535" s="73"/>
      <c r="L535" s="74"/>
      <c r="M535" s="74"/>
      <c r="N535" s="74"/>
      <c r="O535" s="74"/>
      <c r="P535" s="74"/>
      <c r="Q535" s="74"/>
      <c r="R535" s="74"/>
      <c r="S535" s="75"/>
      <c r="T535" s="72"/>
      <c r="U535" s="72"/>
      <c r="V535" s="72"/>
      <c r="W535" s="72"/>
      <c r="X535" s="71"/>
      <c r="Y535" s="35"/>
      <c r="Z535" s="35"/>
    </row>
    <row r="536" spans="1:26" x14ac:dyDescent="0.25">
      <c r="A536" s="33"/>
      <c r="B536" s="34"/>
      <c r="C536" s="72"/>
      <c r="D536" s="72"/>
      <c r="E536" s="72"/>
      <c r="F536" s="72"/>
      <c r="G536" s="72"/>
      <c r="H536" s="72"/>
      <c r="I536" s="72"/>
      <c r="J536" s="72"/>
      <c r="K536" s="73"/>
      <c r="L536" s="74"/>
      <c r="M536" s="74"/>
      <c r="N536" s="74"/>
      <c r="O536" s="74"/>
      <c r="P536" s="74"/>
      <c r="Q536" s="74"/>
      <c r="R536" s="74"/>
      <c r="S536" s="75"/>
      <c r="T536" s="72"/>
      <c r="U536" s="72"/>
      <c r="V536" s="72"/>
      <c r="W536" s="72"/>
      <c r="X536" s="71"/>
      <c r="Y536" s="35"/>
      <c r="Z536" s="35"/>
    </row>
    <row r="537" spans="1:26" x14ac:dyDescent="0.25">
      <c r="A537" s="33"/>
      <c r="B537" s="34"/>
      <c r="C537" s="72"/>
      <c r="D537" s="72"/>
      <c r="E537" s="72"/>
      <c r="F537" s="72"/>
      <c r="G537" s="72"/>
      <c r="H537" s="72"/>
      <c r="I537" s="72"/>
      <c r="J537" s="72"/>
      <c r="K537" s="73"/>
      <c r="L537" s="74"/>
      <c r="M537" s="74"/>
      <c r="N537" s="74"/>
      <c r="O537" s="74"/>
      <c r="P537" s="74"/>
      <c r="Q537" s="74"/>
      <c r="R537" s="74"/>
      <c r="S537" s="75"/>
      <c r="T537" s="72"/>
      <c r="U537" s="72"/>
      <c r="V537" s="72"/>
      <c r="W537" s="72"/>
      <c r="X537" s="71"/>
      <c r="Y537" s="35"/>
      <c r="Z537" s="35"/>
    </row>
    <row r="538" spans="1:26" x14ac:dyDescent="0.25">
      <c r="A538" s="33"/>
      <c r="B538" s="34"/>
      <c r="C538" s="72"/>
      <c r="D538" s="72"/>
      <c r="E538" s="72"/>
      <c r="F538" s="72"/>
      <c r="G538" s="72"/>
      <c r="H538" s="72"/>
      <c r="I538" s="72"/>
      <c r="J538" s="72"/>
      <c r="K538" s="73"/>
      <c r="L538" s="74"/>
      <c r="M538" s="74"/>
      <c r="N538" s="74"/>
      <c r="O538" s="74"/>
      <c r="P538" s="74"/>
      <c r="Q538" s="74"/>
      <c r="R538" s="74"/>
      <c r="S538" s="75"/>
      <c r="T538" s="72"/>
      <c r="U538" s="72"/>
      <c r="V538" s="72"/>
      <c r="W538" s="72"/>
      <c r="X538" s="71"/>
      <c r="Y538" s="35"/>
      <c r="Z538" s="35"/>
    </row>
    <row r="539" spans="1:26" x14ac:dyDescent="0.25">
      <c r="A539" s="33"/>
      <c r="B539" s="34"/>
      <c r="C539" s="72"/>
      <c r="D539" s="72"/>
      <c r="E539" s="72"/>
      <c r="F539" s="72"/>
      <c r="G539" s="72"/>
      <c r="H539" s="72"/>
      <c r="I539" s="72"/>
      <c r="J539" s="72"/>
      <c r="K539" s="73"/>
      <c r="L539" s="74"/>
      <c r="M539" s="74"/>
      <c r="N539" s="74"/>
      <c r="O539" s="74"/>
      <c r="P539" s="74"/>
      <c r="Q539" s="74"/>
      <c r="R539" s="74"/>
      <c r="S539" s="75"/>
      <c r="T539" s="72"/>
      <c r="U539" s="72"/>
      <c r="V539" s="72"/>
      <c r="W539" s="72"/>
      <c r="X539" s="71"/>
      <c r="Y539" s="35"/>
      <c r="Z539" s="35"/>
    </row>
    <row r="540" spans="1:26" x14ac:dyDescent="0.25">
      <c r="A540" s="33"/>
      <c r="B540" s="34"/>
      <c r="C540" s="72"/>
      <c r="D540" s="72"/>
      <c r="E540" s="72"/>
      <c r="F540" s="72"/>
      <c r="G540" s="72"/>
      <c r="H540" s="72"/>
      <c r="I540" s="72"/>
      <c r="J540" s="72"/>
      <c r="K540" s="73"/>
      <c r="L540" s="74"/>
      <c r="M540" s="74"/>
      <c r="N540" s="74"/>
      <c r="O540" s="74"/>
      <c r="P540" s="74"/>
      <c r="Q540" s="74"/>
      <c r="R540" s="74"/>
      <c r="S540" s="75"/>
      <c r="T540" s="72"/>
      <c r="U540" s="72"/>
      <c r="V540" s="72"/>
      <c r="W540" s="72"/>
      <c r="X540" s="71"/>
      <c r="Y540" s="35"/>
      <c r="Z540" s="35"/>
    </row>
    <row r="541" spans="1:26" x14ac:dyDescent="0.25">
      <c r="A541" s="33"/>
      <c r="B541" s="34"/>
      <c r="C541" s="72"/>
      <c r="D541" s="72"/>
      <c r="E541" s="72"/>
      <c r="F541" s="72"/>
      <c r="G541" s="72"/>
      <c r="H541" s="72"/>
      <c r="I541" s="72"/>
      <c r="J541" s="72"/>
      <c r="K541" s="73"/>
      <c r="L541" s="74"/>
      <c r="M541" s="74"/>
      <c r="N541" s="74"/>
      <c r="O541" s="74"/>
      <c r="P541" s="74"/>
      <c r="Q541" s="74"/>
      <c r="R541" s="74"/>
      <c r="S541" s="75"/>
      <c r="T541" s="72"/>
      <c r="U541" s="72"/>
      <c r="V541" s="72"/>
      <c r="W541" s="72"/>
      <c r="X541" s="71"/>
      <c r="Y541" s="35"/>
      <c r="Z541" s="35"/>
    </row>
    <row r="542" spans="1:26" x14ac:dyDescent="0.25">
      <c r="A542" s="33"/>
      <c r="B542" s="34"/>
      <c r="C542" s="72"/>
      <c r="D542" s="72"/>
      <c r="E542" s="72"/>
      <c r="F542" s="72"/>
      <c r="G542" s="72"/>
      <c r="H542" s="72"/>
      <c r="I542" s="72"/>
      <c r="J542" s="72"/>
      <c r="K542" s="73"/>
      <c r="L542" s="74"/>
      <c r="M542" s="74"/>
      <c r="N542" s="74"/>
      <c r="O542" s="74"/>
      <c r="P542" s="74"/>
      <c r="Q542" s="74"/>
      <c r="R542" s="74"/>
      <c r="S542" s="75"/>
      <c r="T542" s="72"/>
      <c r="U542" s="72"/>
      <c r="V542" s="72"/>
      <c r="W542" s="72"/>
      <c r="X542" s="71"/>
      <c r="Y542" s="35"/>
      <c r="Z542" s="35"/>
    </row>
    <row r="543" spans="1:26" x14ac:dyDescent="0.25">
      <c r="A543" s="33"/>
      <c r="B543" s="34"/>
      <c r="C543" s="72"/>
      <c r="D543" s="72"/>
      <c r="E543" s="72"/>
      <c r="F543" s="72"/>
      <c r="G543" s="72"/>
      <c r="H543" s="72"/>
      <c r="I543" s="72"/>
      <c r="J543" s="72"/>
      <c r="K543" s="73"/>
      <c r="L543" s="74"/>
      <c r="M543" s="74"/>
      <c r="N543" s="74"/>
      <c r="O543" s="74"/>
      <c r="P543" s="74"/>
      <c r="Q543" s="74"/>
      <c r="R543" s="74"/>
      <c r="S543" s="75"/>
      <c r="T543" s="72"/>
      <c r="U543" s="72"/>
      <c r="V543" s="72"/>
      <c r="W543" s="72"/>
      <c r="X543" s="71"/>
      <c r="Y543" s="35"/>
      <c r="Z543" s="35"/>
    </row>
    <row r="544" spans="1:26" x14ac:dyDescent="0.25">
      <c r="A544" s="33"/>
      <c r="B544" s="34"/>
      <c r="C544" s="72"/>
      <c r="D544" s="72"/>
      <c r="E544" s="72"/>
      <c r="F544" s="72"/>
      <c r="G544" s="72"/>
      <c r="H544" s="72"/>
      <c r="I544" s="72"/>
      <c r="J544" s="72"/>
      <c r="K544" s="73"/>
      <c r="L544" s="74"/>
      <c r="M544" s="74"/>
      <c r="N544" s="74"/>
      <c r="O544" s="74"/>
      <c r="P544" s="74"/>
      <c r="Q544" s="74"/>
      <c r="R544" s="74"/>
      <c r="S544" s="75"/>
      <c r="T544" s="72"/>
      <c r="U544" s="72"/>
      <c r="V544" s="72"/>
      <c r="W544" s="72"/>
      <c r="X544" s="71"/>
      <c r="Y544" s="35"/>
      <c r="Z544" s="35"/>
    </row>
    <row r="545" spans="1:26" x14ac:dyDescent="0.25">
      <c r="A545" s="33"/>
      <c r="B545" s="34"/>
      <c r="C545" s="72"/>
      <c r="D545" s="72"/>
      <c r="E545" s="72"/>
      <c r="F545" s="72"/>
      <c r="G545" s="72"/>
      <c r="H545" s="72"/>
      <c r="I545" s="72"/>
      <c r="J545" s="72"/>
      <c r="K545" s="73"/>
      <c r="L545" s="74"/>
      <c r="M545" s="74"/>
      <c r="N545" s="74"/>
      <c r="O545" s="74"/>
      <c r="P545" s="74"/>
      <c r="Q545" s="74"/>
      <c r="R545" s="74"/>
      <c r="S545" s="75"/>
      <c r="T545" s="72"/>
      <c r="U545" s="72"/>
      <c r="V545" s="72"/>
      <c r="W545" s="72"/>
      <c r="X545" s="71"/>
      <c r="Y545" s="35"/>
      <c r="Z545" s="35"/>
    </row>
    <row r="546" spans="1:26" x14ac:dyDescent="0.25">
      <c r="A546" s="33"/>
      <c r="B546" s="34"/>
      <c r="C546" s="72"/>
      <c r="D546" s="72"/>
      <c r="E546" s="72"/>
      <c r="F546" s="72"/>
      <c r="G546" s="72"/>
      <c r="H546" s="72"/>
      <c r="I546" s="72"/>
      <c r="J546" s="72"/>
      <c r="K546" s="73"/>
      <c r="L546" s="74"/>
      <c r="M546" s="74"/>
      <c r="N546" s="74"/>
      <c r="O546" s="74"/>
      <c r="P546" s="74"/>
      <c r="Q546" s="74"/>
      <c r="R546" s="74"/>
      <c r="S546" s="75"/>
      <c r="T546" s="72"/>
      <c r="U546" s="72"/>
      <c r="V546" s="72"/>
      <c r="W546" s="72"/>
      <c r="X546" s="71"/>
      <c r="Y546" s="35"/>
      <c r="Z546" s="35"/>
    </row>
    <row r="547" spans="1:26" x14ac:dyDescent="0.25">
      <c r="A547" s="33"/>
      <c r="B547" s="34"/>
      <c r="C547" s="72"/>
      <c r="D547" s="72"/>
      <c r="E547" s="72"/>
      <c r="F547" s="72"/>
      <c r="G547" s="72"/>
      <c r="H547" s="72"/>
      <c r="I547" s="72"/>
      <c r="J547" s="72"/>
      <c r="K547" s="73"/>
      <c r="L547" s="74"/>
      <c r="M547" s="74"/>
      <c r="N547" s="74"/>
      <c r="O547" s="74"/>
      <c r="P547" s="74"/>
      <c r="Q547" s="74"/>
      <c r="R547" s="74"/>
      <c r="S547" s="75"/>
      <c r="T547" s="72"/>
      <c r="U547" s="72"/>
      <c r="V547" s="72"/>
      <c r="W547" s="72"/>
      <c r="X547" s="71"/>
      <c r="Y547" s="35"/>
      <c r="Z547" s="35"/>
    </row>
    <row r="548" spans="1:26" x14ac:dyDescent="0.25">
      <c r="A548" s="33"/>
      <c r="B548" s="34"/>
      <c r="C548" s="72"/>
      <c r="D548" s="72"/>
      <c r="E548" s="72"/>
      <c r="F548" s="72"/>
      <c r="G548" s="72"/>
      <c r="H548" s="72"/>
      <c r="I548" s="72"/>
      <c r="J548" s="72"/>
      <c r="K548" s="73"/>
      <c r="L548" s="74"/>
      <c r="M548" s="74"/>
      <c r="N548" s="74"/>
      <c r="O548" s="74"/>
      <c r="P548" s="74"/>
      <c r="Q548" s="74"/>
      <c r="R548" s="74"/>
      <c r="S548" s="75"/>
      <c r="T548" s="72"/>
      <c r="U548" s="72"/>
      <c r="V548" s="72"/>
      <c r="W548" s="72"/>
      <c r="X548" s="71"/>
      <c r="Y548" s="35"/>
      <c r="Z548" s="35"/>
    </row>
    <row r="549" spans="1:26" x14ac:dyDescent="0.25">
      <c r="A549" s="33"/>
      <c r="B549" s="34"/>
      <c r="C549" s="72"/>
      <c r="D549" s="72"/>
      <c r="E549" s="72"/>
      <c r="F549" s="72"/>
      <c r="G549" s="72"/>
      <c r="H549" s="72"/>
      <c r="I549" s="72"/>
      <c r="J549" s="72"/>
      <c r="K549" s="73"/>
      <c r="L549" s="74"/>
      <c r="M549" s="74"/>
      <c r="N549" s="74"/>
      <c r="O549" s="74"/>
      <c r="P549" s="74"/>
      <c r="Q549" s="74"/>
      <c r="R549" s="74"/>
      <c r="S549" s="75"/>
      <c r="T549" s="72"/>
      <c r="U549" s="72"/>
      <c r="V549" s="72"/>
      <c r="W549" s="72"/>
      <c r="X549" s="71"/>
      <c r="Y549" s="35"/>
      <c r="Z549" s="35"/>
    </row>
    <row r="550" spans="1:26" x14ac:dyDescent="0.25">
      <c r="A550" s="33"/>
      <c r="B550" s="34"/>
      <c r="C550" s="72"/>
      <c r="D550" s="72"/>
      <c r="E550" s="72"/>
      <c r="F550" s="72"/>
      <c r="G550" s="72"/>
      <c r="H550" s="72"/>
      <c r="I550" s="72"/>
      <c r="J550" s="72"/>
      <c r="K550" s="73"/>
      <c r="L550" s="74"/>
      <c r="M550" s="74"/>
      <c r="N550" s="74"/>
      <c r="O550" s="74"/>
      <c r="P550" s="74"/>
      <c r="Q550" s="74"/>
      <c r="R550" s="74"/>
      <c r="S550" s="75"/>
      <c r="T550" s="72"/>
      <c r="U550" s="72"/>
      <c r="V550" s="72"/>
      <c r="W550" s="72"/>
      <c r="X550" s="71"/>
      <c r="Y550" s="35"/>
      <c r="Z550" s="35"/>
    </row>
    <row r="551" spans="1:26" x14ac:dyDescent="0.25">
      <c r="A551" s="33"/>
      <c r="B551" s="34"/>
      <c r="C551" s="72"/>
      <c r="D551" s="72"/>
      <c r="E551" s="72"/>
      <c r="F551" s="72"/>
      <c r="G551" s="72"/>
      <c r="H551" s="72"/>
      <c r="I551" s="72"/>
      <c r="J551" s="72"/>
      <c r="K551" s="73"/>
      <c r="L551" s="74"/>
      <c r="M551" s="74"/>
      <c r="N551" s="74"/>
      <c r="O551" s="74"/>
      <c r="P551" s="74"/>
      <c r="Q551" s="74"/>
      <c r="R551" s="74"/>
      <c r="S551" s="75"/>
      <c r="T551" s="72"/>
      <c r="U551" s="72"/>
      <c r="V551" s="72"/>
      <c r="W551" s="72"/>
      <c r="X551" s="71"/>
      <c r="Y551" s="35"/>
      <c r="Z551" s="35"/>
    </row>
    <row r="552" spans="1:26" x14ac:dyDescent="0.25">
      <c r="A552" s="33"/>
      <c r="B552" s="34"/>
      <c r="C552" s="72"/>
      <c r="D552" s="72"/>
      <c r="E552" s="72"/>
      <c r="F552" s="72"/>
      <c r="G552" s="72"/>
      <c r="H552" s="72"/>
      <c r="I552" s="72"/>
      <c r="J552" s="72"/>
      <c r="K552" s="73"/>
      <c r="L552" s="74"/>
      <c r="M552" s="74"/>
      <c r="N552" s="74"/>
      <c r="O552" s="74"/>
      <c r="P552" s="74"/>
      <c r="Q552" s="74"/>
      <c r="R552" s="74"/>
      <c r="S552" s="75"/>
      <c r="T552" s="72"/>
      <c r="U552" s="72"/>
      <c r="V552" s="72"/>
      <c r="W552" s="72"/>
      <c r="X552" s="71"/>
      <c r="Y552" s="35"/>
      <c r="Z552" s="35"/>
    </row>
    <row r="553" spans="1:26" x14ac:dyDescent="0.25">
      <c r="A553" s="33"/>
      <c r="B553" s="34"/>
      <c r="C553" s="72"/>
      <c r="D553" s="72"/>
      <c r="E553" s="72"/>
      <c r="F553" s="72"/>
      <c r="G553" s="72"/>
      <c r="H553" s="72"/>
      <c r="I553" s="72"/>
      <c r="J553" s="72"/>
      <c r="K553" s="73"/>
      <c r="L553" s="74"/>
      <c r="M553" s="74"/>
      <c r="N553" s="74"/>
      <c r="O553" s="74"/>
      <c r="P553" s="74"/>
      <c r="Q553" s="74"/>
      <c r="R553" s="74"/>
      <c r="S553" s="75"/>
      <c r="T553" s="72"/>
      <c r="U553" s="72"/>
      <c r="V553" s="72"/>
      <c r="W553" s="72"/>
      <c r="X553" s="71"/>
      <c r="Y553" s="35"/>
      <c r="Z553" s="35"/>
    </row>
    <row r="554" spans="1:26" x14ac:dyDescent="0.25">
      <c r="A554" s="33"/>
      <c r="B554" s="34"/>
      <c r="C554" s="72"/>
      <c r="D554" s="72"/>
      <c r="E554" s="72"/>
      <c r="F554" s="72"/>
      <c r="G554" s="72"/>
      <c r="H554" s="72"/>
      <c r="I554" s="72"/>
      <c r="J554" s="72"/>
      <c r="K554" s="73"/>
      <c r="L554" s="74"/>
      <c r="M554" s="74"/>
      <c r="N554" s="74"/>
      <c r="O554" s="74"/>
      <c r="P554" s="74"/>
      <c r="Q554" s="74"/>
      <c r="R554" s="74"/>
      <c r="S554" s="75"/>
      <c r="T554" s="72"/>
      <c r="U554" s="72"/>
      <c r="V554" s="72"/>
      <c r="W554" s="72"/>
      <c r="X554" s="71"/>
      <c r="Y554" s="35"/>
      <c r="Z554" s="35"/>
    </row>
    <row r="555" spans="1:26" x14ac:dyDescent="0.25">
      <c r="A555" s="33"/>
      <c r="B555" s="34"/>
      <c r="C555" s="72"/>
      <c r="D555" s="72"/>
      <c r="E555" s="72"/>
      <c r="F555" s="72"/>
      <c r="G555" s="72"/>
      <c r="H555" s="72"/>
      <c r="I555" s="72"/>
      <c r="J555" s="72"/>
      <c r="K555" s="73"/>
      <c r="L555" s="74"/>
      <c r="M555" s="74"/>
      <c r="N555" s="74"/>
      <c r="O555" s="74"/>
      <c r="P555" s="74"/>
      <c r="Q555" s="74"/>
      <c r="R555" s="74"/>
      <c r="S555" s="75"/>
      <c r="T555" s="72"/>
      <c r="U555" s="72"/>
      <c r="V555" s="72"/>
      <c r="W555" s="72"/>
      <c r="X555" s="71"/>
      <c r="Y555" s="35"/>
      <c r="Z555" s="35"/>
    </row>
    <row r="556" spans="1:26" x14ac:dyDescent="0.25">
      <c r="A556" s="33"/>
      <c r="B556" s="34"/>
      <c r="C556" s="72"/>
      <c r="D556" s="72"/>
      <c r="E556" s="72"/>
      <c r="F556" s="72"/>
      <c r="G556" s="72"/>
      <c r="H556" s="72"/>
      <c r="I556" s="72"/>
      <c r="J556" s="72"/>
      <c r="K556" s="73"/>
      <c r="L556" s="74"/>
      <c r="M556" s="74"/>
      <c r="N556" s="74"/>
      <c r="O556" s="74"/>
      <c r="P556" s="74"/>
      <c r="Q556" s="74"/>
      <c r="R556" s="74"/>
      <c r="S556" s="75"/>
      <c r="T556" s="72"/>
      <c r="U556" s="72"/>
      <c r="V556" s="72"/>
      <c r="W556" s="72"/>
      <c r="X556" s="71"/>
      <c r="Y556" s="35"/>
      <c r="Z556" s="35"/>
    </row>
    <row r="557" spans="1:26" x14ac:dyDescent="0.25">
      <c r="A557" s="33"/>
      <c r="B557" s="34"/>
      <c r="C557" s="72"/>
      <c r="D557" s="72"/>
      <c r="E557" s="72"/>
      <c r="F557" s="72"/>
      <c r="G557" s="72"/>
      <c r="H557" s="72"/>
      <c r="I557" s="72"/>
      <c r="J557" s="72"/>
      <c r="K557" s="73"/>
      <c r="L557" s="74"/>
      <c r="M557" s="74"/>
      <c r="N557" s="74"/>
      <c r="O557" s="74"/>
      <c r="P557" s="74"/>
      <c r="Q557" s="74"/>
      <c r="R557" s="74"/>
      <c r="S557" s="75"/>
      <c r="T557" s="72"/>
      <c r="U557" s="72"/>
      <c r="V557" s="72"/>
      <c r="W557" s="72"/>
      <c r="X557" s="71"/>
      <c r="Y557" s="35"/>
      <c r="Z557" s="35"/>
    </row>
    <row r="558" spans="1:26" x14ac:dyDescent="0.25">
      <c r="A558" s="33"/>
      <c r="B558" s="34"/>
      <c r="C558" s="72"/>
      <c r="D558" s="72"/>
      <c r="E558" s="72"/>
      <c r="F558" s="72"/>
      <c r="G558" s="72"/>
      <c r="H558" s="72"/>
      <c r="I558" s="72"/>
      <c r="J558" s="72"/>
      <c r="K558" s="73"/>
      <c r="L558" s="74"/>
      <c r="M558" s="74"/>
      <c r="N558" s="74"/>
      <c r="O558" s="74"/>
      <c r="P558" s="74"/>
      <c r="Q558" s="74"/>
      <c r="R558" s="74"/>
      <c r="S558" s="75"/>
      <c r="T558" s="72"/>
      <c r="U558" s="72"/>
      <c r="V558" s="72"/>
      <c r="W558" s="72"/>
      <c r="X558" s="71"/>
      <c r="Y558" s="35"/>
      <c r="Z558" s="35"/>
    </row>
    <row r="559" spans="1:26" x14ac:dyDescent="0.25">
      <c r="A559" s="33"/>
      <c r="B559" s="34"/>
      <c r="C559" s="72"/>
      <c r="D559" s="72"/>
      <c r="E559" s="72"/>
      <c r="F559" s="72"/>
      <c r="G559" s="72"/>
      <c r="H559" s="72"/>
      <c r="I559" s="72"/>
      <c r="J559" s="72"/>
      <c r="K559" s="73"/>
      <c r="L559" s="74"/>
      <c r="M559" s="74"/>
      <c r="N559" s="74"/>
      <c r="O559" s="74"/>
      <c r="P559" s="74"/>
      <c r="Q559" s="74"/>
      <c r="R559" s="74"/>
      <c r="S559" s="75"/>
      <c r="T559" s="72"/>
      <c r="U559" s="72"/>
      <c r="V559" s="72"/>
      <c r="W559" s="72"/>
      <c r="X559" s="71"/>
      <c r="Y559" s="35"/>
      <c r="Z559" s="35"/>
    </row>
    <row r="560" spans="1:26" x14ac:dyDescent="0.25">
      <c r="A560" s="33"/>
      <c r="B560" s="34"/>
      <c r="C560" s="72"/>
      <c r="D560" s="72"/>
      <c r="E560" s="72"/>
      <c r="F560" s="72"/>
      <c r="G560" s="72"/>
      <c r="H560" s="72"/>
      <c r="I560" s="72"/>
      <c r="J560" s="72"/>
      <c r="K560" s="73"/>
      <c r="L560" s="74"/>
      <c r="M560" s="74"/>
      <c r="N560" s="74"/>
      <c r="O560" s="74"/>
      <c r="P560" s="74"/>
      <c r="Q560" s="74"/>
      <c r="R560" s="74"/>
      <c r="S560" s="75"/>
      <c r="T560" s="72"/>
      <c r="U560" s="72"/>
      <c r="V560" s="72"/>
      <c r="W560" s="72"/>
      <c r="X560" s="71"/>
      <c r="Y560" s="35"/>
      <c r="Z560" s="35"/>
    </row>
    <row r="561" spans="1:26" x14ac:dyDescent="0.25">
      <c r="A561" s="33"/>
      <c r="B561" s="34"/>
      <c r="C561" s="72"/>
      <c r="D561" s="72"/>
      <c r="E561" s="72"/>
      <c r="F561" s="72"/>
      <c r="G561" s="72"/>
      <c r="H561" s="72"/>
      <c r="I561" s="72"/>
      <c r="J561" s="72"/>
      <c r="K561" s="73"/>
      <c r="L561" s="74"/>
      <c r="M561" s="74"/>
      <c r="N561" s="74"/>
      <c r="O561" s="74"/>
      <c r="P561" s="74"/>
      <c r="Q561" s="74"/>
      <c r="R561" s="74"/>
      <c r="S561" s="75"/>
      <c r="T561" s="72"/>
      <c r="U561" s="72"/>
      <c r="V561" s="72"/>
      <c r="W561" s="72"/>
      <c r="X561" s="71"/>
      <c r="Y561" s="35"/>
      <c r="Z561" s="35"/>
    </row>
    <row r="562" spans="1:26" x14ac:dyDescent="0.25">
      <c r="A562" s="33"/>
      <c r="B562" s="34"/>
      <c r="C562" s="72"/>
      <c r="D562" s="72"/>
      <c r="E562" s="72"/>
      <c r="F562" s="72"/>
      <c r="G562" s="72"/>
      <c r="H562" s="72"/>
      <c r="I562" s="72"/>
      <c r="J562" s="72"/>
      <c r="K562" s="73"/>
      <c r="L562" s="74"/>
      <c r="M562" s="74"/>
      <c r="N562" s="74"/>
      <c r="O562" s="74"/>
      <c r="P562" s="74"/>
      <c r="Q562" s="74"/>
      <c r="R562" s="74"/>
      <c r="S562" s="75"/>
      <c r="T562" s="72"/>
      <c r="U562" s="72"/>
      <c r="V562" s="72"/>
      <c r="W562" s="72"/>
      <c r="X562" s="71"/>
      <c r="Y562" s="35"/>
      <c r="Z562" s="35"/>
    </row>
    <row r="563" spans="1:26" x14ac:dyDescent="0.25">
      <c r="A563" s="33"/>
      <c r="B563" s="34"/>
      <c r="C563" s="72"/>
      <c r="D563" s="72"/>
      <c r="E563" s="72"/>
      <c r="F563" s="72"/>
      <c r="G563" s="72"/>
      <c r="H563" s="72"/>
      <c r="I563" s="72"/>
      <c r="J563" s="72"/>
      <c r="K563" s="73"/>
      <c r="L563" s="74"/>
      <c r="M563" s="74"/>
      <c r="N563" s="74"/>
      <c r="O563" s="74"/>
      <c r="P563" s="74"/>
      <c r="Q563" s="74"/>
      <c r="R563" s="74"/>
      <c r="S563" s="75"/>
      <c r="T563" s="72"/>
      <c r="U563" s="72"/>
      <c r="V563" s="72"/>
      <c r="W563" s="72"/>
      <c r="X563" s="71"/>
      <c r="Y563" s="35"/>
      <c r="Z563" s="35"/>
    </row>
    <row r="564" spans="1:26" x14ac:dyDescent="0.25">
      <c r="A564" s="33"/>
      <c r="B564" s="34"/>
      <c r="C564" s="72"/>
      <c r="D564" s="72"/>
      <c r="E564" s="72"/>
      <c r="F564" s="72"/>
      <c r="G564" s="72"/>
      <c r="H564" s="72"/>
      <c r="I564" s="72"/>
      <c r="J564" s="72"/>
      <c r="K564" s="73"/>
      <c r="L564" s="74"/>
      <c r="M564" s="74"/>
      <c r="N564" s="74"/>
      <c r="O564" s="74"/>
      <c r="P564" s="74"/>
      <c r="Q564" s="74"/>
      <c r="R564" s="74"/>
      <c r="S564" s="75"/>
      <c r="T564" s="72"/>
      <c r="U564" s="72"/>
      <c r="V564" s="72"/>
      <c r="W564" s="72"/>
      <c r="X564" s="71"/>
      <c r="Y564" s="35"/>
      <c r="Z564" s="35"/>
    </row>
    <row r="565" spans="1:26" x14ac:dyDescent="0.25">
      <c r="A565" s="33"/>
      <c r="B565" s="34"/>
      <c r="C565" s="72"/>
      <c r="D565" s="72"/>
      <c r="E565" s="72"/>
      <c r="F565" s="72"/>
      <c r="G565" s="72"/>
      <c r="H565" s="72"/>
      <c r="I565" s="72"/>
      <c r="J565" s="72"/>
      <c r="K565" s="73"/>
      <c r="L565" s="74"/>
      <c r="M565" s="74"/>
      <c r="N565" s="74"/>
      <c r="O565" s="74"/>
      <c r="P565" s="74"/>
      <c r="Q565" s="74"/>
      <c r="R565" s="74"/>
      <c r="S565" s="75"/>
      <c r="T565" s="72"/>
      <c r="U565" s="72"/>
      <c r="V565" s="72"/>
      <c r="W565" s="72"/>
      <c r="X565" s="71"/>
      <c r="Y565" s="35"/>
      <c r="Z565" s="35"/>
    </row>
    <row r="566" spans="1:26" x14ac:dyDescent="0.25">
      <c r="A566" s="33"/>
      <c r="B566" s="34"/>
      <c r="C566" s="72"/>
      <c r="D566" s="72"/>
      <c r="E566" s="72"/>
      <c r="F566" s="72"/>
      <c r="G566" s="72"/>
      <c r="H566" s="72"/>
      <c r="I566" s="72"/>
      <c r="J566" s="72"/>
      <c r="K566" s="73"/>
      <c r="L566" s="74"/>
      <c r="M566" s="74"/>
      <c r="N566" s="74"/>
      <c r="O566" s="74"/>
      <c r="P566" s="74"/>
      <c r="Q566" s="74"/>
      <c r="R566" s="74"/>
      <c r="S566" s="75"/>
      <c r="T566" s="72"/>
      <c r="U566" s="72"/>
      <c r="V566" s="72"/>
      <c r="W566" s="72"/>
      <c r="X566" s="71"/>
      <c r="Y566" s="35"/>
      <c r="Z566" s="35"/>
    </row>
    <row r="567" spans="1:26" x14ac:dyDescent="0.25">
      <c r="A567" s="33"/>
      <c r="B567" s="34"/>
      <c r="C567" s="72"/>
      <c r="D567" s="72"/>
      <c r="E567" s="72"/>
      <c r="F567" s="72"/>
      <c r="G567" s="72"/>
      <c r="H567" s="72"/>
      <c r="I567" s="72"/>
      <c r="J567" s="72"/>
      <c r="K567" s="73"/>
      <c r="L567" s="74"/>
      <c r="M567" s="74"/>
      <c r="N567" s="74"/>
      <c r="O567" s="74"/>
      <c r="P567" s="74"/>
      <c r="Q567" s="74"/>
      <c r="R567" s="74"/>
      <c r="S567" s="75"/>
      <c r="T567" s="72"/>
      <c r="U567" s="72"/>
      <c r="V567" s="72"/>
      <c r="W567" s="72"/>
      <c r="X567" s="71"/>
      <c r="Y567" s="35"/>
      <c r="Z567" s="35"/>
    </row>
    <row r="568" spans="1:26" x14ac:dyDescent="0.25">
      <c r="A568" s="33"/>
      <c r="B568" s="34"/>
      <c r="C568" s="72"/>
      <c r="D568" s="72"/>
      <c r="E568" s="72"/>
      <c r="F568" s="72"/>
      <c r="G568" s="72"/>
      <c r="H568" s="72"/>
      <c r="I568" s="72"/>
      <c r="J568" s="72"/>
      <c r="K568" s="73"/>
      <c r="L568" s="74"/>
      <c r="M568" s="74"/>
      <c r="N568" s="74"/>
      <c r="O568" s="74"/>
      <c r="P568" s="74"/>
      <c r="Q568" s="74"/>
      <c r="R568" s="74"/>
      <c r="S568" s="75"/>
      <c r="T568" s="72"/>
      <c r="U568" s="72"/>
      <c r="V568" s="72"/>
      <c r="W568" s="72"/>
      <c r="X568" s="71"/>
      <c r="Y568" s="35"/>
      <c r="Z568" s="35"/>
    </row>
    <row r="569" spans="1:26" x14ac:dyDescent="0.25">
      <c r="A569" s="33"/>
      <c r="B569" s="34"/>
      <c r="C569" s="72"/>
      <c r="D569" s="72"/>
      <c r="E569" s="72"/>
      <c r="F569" s="72"/>
      <c r="G569" s="72"/>
      <c r="H569" s="72"/>
      <c r="I569" s="72"/>
      <c r="J569" s="72"/>
      <c r="K569" s="73"/>
      <c r="L569" s="74"/>
      <c r="M569" s="74"/>
      <c r="N569" s="74"/>
      <c r="O569" s="74"/>
      <c r="P569" s="74"/>
      <c r="Q569" s="74"/>
      <c r="R569" s="74"/>
      <c r="S569" s="75"/>
      <c r="T569" s="72"/>
      <c r="U569" s="72"/>
      <c r="V569" s="72"/>
      <c r="W569" s="72"/>
      <c r="X569" s="71"/>
      <c r="Y569" s="35"/>
      <c r="Z569" s="35"/>
    </row>
    <row r="570" spans="1:26" x14ac:dyDescent="0.25">
      <c r="A570" s="33"/>
      <c r="B570" s="34"/>
      <c r="C570" s="72"/>
      <c r="D570" s="72"/>
      <c r="E570" s="72"/>
      <c r="F570" s="72"/>
      <c r="G570" s="72"/>
      <c r="H570" s="72"/>
      <c r="I570" s="72"/>
      <c r="J570" s="72"/>
      <c r="K570" s="73"/>
      <c r="L570" s="74"/>
      <c r="M570" s="74"/>
      <c r="N570" s="74"/>
      <c r="O570" s="74"/>
      <c r="P570" s="74"/>
      <c r="Q570" s="74"/>
      <c r="R570" s="74"/>
      <c r="S570" s="75"/>
      <c r="T570" s="72"/>
      <c r="U570" s="72"/>
      <c r="V570" s="72"/>
      <c r="W570" s="72"/>
      <c r="X570" s="71"/>
      <c r="Y570" s="35"/>
      <c r="Z570" s="35"/>
    </row>
    <row r="571" spans="1:26" x14ac:dyDescent="0.25">
      <c r="A571" s="33"/>
      <c r="B571" s="34"/>
      <c r="C571" s="72"/>
      <c r="D571" s="72"/>
      <c r="E571" s="72"/>
      <c r="F571" s="72"/>
      <c r="G571" s="72"/>
      <c r="H571" s="72"/>
      <c r="I571" s="72"/>
      <c r="J571" s="72"/>
      <c r="K571" s="73"/>
      <c r="L571" s="74"/>
      <c r="M571" s="74"/>
      <c r="N571" s="74"/>
      <c r="O571" s="74"/>
      <c r="P571" s="74"/>
      <c r="Q571" s="74"/>
      <c r="R571" s="74"/>
      <c r="S571" s="75"/>
      <c r="T571" s="72"/>
      <c r="U571" s="72"/>
      <c r="V571" s="72"/>
      <c r="W571" s="72"/>
      <c r="X571" s="71"/>
      <c r="Y571" s="35"/>
      <c r="Z571" s="35"/>
    </row>
    <row r="572" spans="1:26" x14ac:dyDescent="0.25">
      <c r="A572" s="33"/>
      <c r="B572" s="34"/>
      <c r="C572" s="72"/>
      <c r="D572" s="72"/>
      <c r="E572" s="72"/>
      <c r="F572" s="72"/>
      <c r="G572" s="72"/>
      <c r="H572" s="72"/>
      <c r="I572" s="72"/>
      <c r="J572" s="72"/>
      <c r="K572" s="73"/>
      <c r="L572" s="74"/>
      <c r="M572" s="74"/>
      <c r="N572" s="74"/>
      <c r="O572" s="74"/>
      <c r="P572" s="74"/>
      <c r="Q572" s="74"/>
      <c r="R572" s="74"/>
      <c r="S572" s="75"/>
      <c r="T572" s="72"/>
      <c r="U572" s="72"/>
      <c r="V572" s="72"/>
      <c r="W572" s="72"/>
      <c r="X572" s="71"/>
      <c r="Y572" s="35"/>
      <c r="Z572" s="35"/>
    </row>
    <row r="573" spans="1:26" x14ac:dyDescent="0.25">
      <c r="A573" s="33"/>
      <c r="B573" s="34"/>
      <c r="C573" s="72"/>
      <c r="D573" s="72"/>
      <c r="E573" s="72"/>
      <c r="F573" s="72"/>
      <c r="G573" s="72"/>
      <c r="H573" s="72"/>
      <c r="I573" s="72"/>
      <c r="J573" s="72"/>
      <c r="K573" s="73"/>
      <c r="L573" s="74"/>
      <c r="M573" s="74"/>
      <c r="N573" s="74"/>
      <c r="O573" s="74"/>
      <c r="P573" s="74"/>
      <c r="Q573" s="74"/>
      <c r="R573" s="74"/>
      <c r="S573" s="75"/>
      <c r="T573" s="72"/>
      <c r="U573" s="72"/>
      <c r="V573" s="72"/>
      <c r="W573" s="72"/>
      <c r="X573" s="71"/>
      <c r="Y573" s="35"/>
      <c r="Z573" s="35"/>
    </row>
    <row r="574" spans="1:26" x14ac:dyDescent="0.25">
      <c r="A574" s="33"/>
      <c r="B574" s="34"/>
      <c r="C574" s="72"/>
      <c r="D574" s="72"/>
      <c r="E574" s="72"/>
      <c r="F574" s="72"/>
      <c r="G574" s="72"/>
      <c r="H574" s="72"/>
      <c r="I574" s="72"/>
      <c r="J574" s="72"/>
      <c r="K574" s="73"/>
      <c r="L574" s="74"/>
      <c r="M574" s="74"/>
      <c r="N574" s="74"/>
      <c r="O574" s="74"/>
      <c r="P574" s="74"/>
      <c r="Q574" s="74"/>
      <c r="R574" s="74"/>
      <c r="S574" s="75"/>
      <c r="T574" s="72"/>
      <c r="U574" s="72"/>
      <c r="V574" s="72"/>
      <c r="W574" s="72"/>
      <c r="X574" s="71"/>
      <c r="Y574" s="35"/>
      <c r="Z574" s="35"/>
    </row>
    <row r="575" spans="1:26" x14ac:dyDescent="0.25">
      <c r="A575" s="33"/>
      <c r="B575" s="34"/>
      <c r="C575" s="72"/>
      <c r="D575" s="72"/>
      <c r="E575" s="72"/>
      <c r="F575" s="72"/>
      <c r="G575" s="72"/>
      <c r="H575" s="72"/>
      <c r="I575" s="72"/>
      <c r="J575" s="72"/>
      <c r="K575" s="73"/>
      <c r="L575" s="74"/>
      <c r="M575" s="74"/>
      <c r="N575" s="74"/>
      <c r="O575" s="74"/>
      <c r="P575" s="74"/>
      <c r="Q575" s="74"/>
      <c r="R575" s="74"/>
      <c r="S575" s="75"/>
      <c r="T575" s="72"/>
      <c r="U575" s="72"/>
      <c r="V575" s="72"/>
      <c r="W575" s="72"/>
      <c r="X575" s="71"/>
      <c r="Y575" s="35"/>
      <c r="Z575" s="35"/>
    </row>
    <row r="576" spans="1:26" x14ac:dyDescent="0.25">
      <c r="A576" s="33"/>
      <c r="B576" s="34"/>
      <c r="C576" s="72"/>
      <c r="D576" s="72"/>
      <c r="E576" s="72"/>
      <c r="F576" s="72"/>
      <c r="G576" s="72"/>
      <c r="H576" s="72"/>
      <c r="I576" s="72"/>
      <c r="J576" s="72"/>
      <c r="K576" s="73"/>
      <c r="L576" s="74"/>
      <c r="M576" s="74"/>
      <c r="N576" s="74"/>
      <c r="O576" s="74"/>
      <c r="P576" s="74"/>
      <c r="Q576" s="74"/>
      <c r="R576" s="74"/>
      <c r="S576" s="75"/>
      <c r="T576" s="72"/>
      <c r="U576" s="72"/>
      <c r="V576" s="72"/>
      <c r="W576" s="72"/>
      <c r="X576" s="71"/>
      <c r="Y576" s="35"/>
      <c r="Z576" s="35"/>
    </row>
    <row r="577" spans="1:26" x14ac:dyDescent="0.25">
      <c r="A577" s="33"/>
      <c r="B577" s="34"/>
      <c r="C577" s="72"/>
      <c r="D577" s="72"/>
      <c r="E577" s="72"/>
      <c r="F577" s="72"/>
      <c r="G577" s="72"/>
      <c r="H577" s="72"/>
      <c r="I577" s="72"/>
      <c r="J577" s="72"/>
      <c r="K577" s="73"/>
      <c r="L577" s="74"/>
      <c r="M577" s="74"/>
      <c r="N577" s="74"/>
      <c r="O577" s="74"/>
      <c r="P577" s="74"/>
      <c r="Q577" s="74"/>
      <c r="R577" s="74"/>
      <c r="S577" s="75"/>
      <c r="T577" s="72"/>
      <c r="U577" s="72"/>
      <c r="V577" s="72"/>
      <c r="W577" s="72"/>
      <c r="X577" s="71"/>
      <c r="Y577" s="35"/>
      <c r="Z577" s="35"/>
    </row>
    <row r="578" spans="1:26" x14ac:dyDescent="0.25">
      <c r="A578" s="33"/>
      <c r="B578" s="34"/>
      <c r="C578" s="72"/>
      <c r="D578" s="72"/>
      <c r="E578" s="72"/>
      <c r="F578" s="72"/>
      <c r="G578" s="72"/>
      <c r="H578" s="72"/>
      <c r="I578" s="72"/>
      <c r="J578" s="72"/>
      <c r="K578" s="73"/>
      <c r="L578" s="74"/>
      <c r="M578" s="74"/>
      <c r="N578" s="74"/>
      <c r="O578" s="74"/>
      <c r="P578" s="74"/>
      <c r="Q578" s="74"/>
      <c r="R578" s="74"/>
      <c r="S578" s="75"/>
      <c r="T578" s="72"/>
      <c r="U578" s="72"/>
      <c r="V578" s="72"/>
      <c r="W578" s="72"/>
      <c r="X578" s="71"/>
      <c r="Y578" s="35"/>
      <c r="Z578" s="35"/>
    </row>
    <row r="579" spans="1:26" x14ac:dyDescent="0.25">
      <c r="A579" s="33"/>
      <c r="B579" s="34"/>
      <c r="C579" s="72"/>
      <c r="D579" s="72"/>
      <c r="E579" s="72"/>
      <c r="F579" s="72"/>
      <c r="G579" s="72"/>
      <c r="H579" s="72"/>
      <c r="I579" s="72"/>
      <c r="J579" s="72"/>
      <c r="K579" s="73"/>
      <c r="L579" s="74"/>
      <c r="M579" s="74"/>
      <c r="N579" s="74"/>
      <c r="O579" s="74"/>
      <c r="P579" s="74"/>
      <c r="Q579" s="74"/>
      <c r="R579" s="74"/>
      <c r="S579" s="75"/>
      <c r="T579" s="72"/>
      <c r="U579" s="72"/>
      <c r="V579" s="72"/>
      <c r="W579" s="72"/>
      <c r="X579" s="71"/>
      <c r="Y579" s="35"/>
      <c r="Z579" s="35"/>
    </row>
    <row r="580" spans="1:26" x14ac:dyDescent="0.25">
      <c r="A580" s="33"/>
      <c r="B580" s="34"/>
      <c r="C580" s="72"/>
      <c r="D580" s="72"/>
      <c r="E580" s="72"/>
      <c r="F580" s="72"/>
      <c r="G580" s="72"/>
      <c r="H580" s="72"/>
      <c r="I580" s="72"/>
      <c r="J580" s="72"/>
      <c r="K580" s="73"/>
      <c r="L580" s="74"/>
      <c r="M580" s="74"/>
      <c r="N580" s="74"/>
      <c r="O580" s="74"/>
      <c r="P580" s="74"/>
      <c r="Q580" s="74"/>
      <c r="R580" s="74"/>
      <c r="S580" s="75"/>
      <c r="T580" s="72"/>
      <c r="U580" s="72"/>
      <c r="V580" s="72"/>
      <c r="W580" s="72"/>
      <c r="X580" s="71"/>
      <c r="Y580" s="35"/>
      <c r="Z580" s="35"/>
    </row>
    <row r="581" spans="1:26" x14ac:dyDescent="0.25">
      <c r="A581" s="33"/>
      <c r="B581" s="34"/>
      <c r="C581" s="72"/>
      <c r="D581" s="72"/>
      <c r="E581" s="72"/>
      <c r="F581" s="72"/>
      <c r="G581" s="72"/>
      <c r="H581" s="72"/>
      <c r="I581" s="72"/>
      <c r="J581" s="72"/>
      <c r="K581" s="73"/>
      <c r="L581" s="74"/>
      <c r="M581" s="74"/>
      <c r="N581" s="74"/>
      <c r="O581" s="74"/>
      <c r="P581" s="74"/>
      <c r="Q581" s="74"/>
      <c r="R581" s="74"/>
      <c r="S581" s="75"/>
      <c r="T581" s="72"/>
      <c r="U581" s="72"/>
      <c r="V581" s="72"/>
      <c r="W581" s="72"/>
      <c r="X581" s="71"/>
      <c r="Y581" s="35"/>
      <c r="Z581" s="35"/>
    </row>
    <row r="582" spans="1:26" x14ac:dyDescent="0.25">
      <c r="A582" s="33"/>
      <c r="B582" s="34"/>
      <c r="C582" s="72"/>
      <c r="D582" s="72"/>
      <c r="E582" s="72"/>
      <c r="F582" s="72"/>
      <c r="G582" s="72"/>
      <c r="H582" s="72"/>
      <c r="I582" s="72"/>
      <c r="J582" s="72"/>
      <c r="K582" s="73"/>
      <c r="L582" s="74"/>
      <c r="M582" s="74"/>
      <c r="N582" s="74"/>
      <c r="O582" s="74"/>
      <c r="P582" s="74"/>
      <c r="Q582" s="74"/>
      <c r="R582" s="74"/>
      <c r="S582" s="75"/>
      <c r="T582" s="72"/>
      <c r="U582" s="72"/>
      <c r="V582" s="72"/>
      <c r="W582" s="72"/>
      <c r="X582" s="71"/>
      <c r="Y582" s="35"/>
      <c r="Z582" s="35"/>
    </row>
    <row r="583" spans="1:26" x14ac:dyDescent="0.25">
      <c r="A583" s="33"/>
      <c r="B583" s="34"/>
      <c r="C583" s="72"/>
      <c r="D583" s="72"/>
      <c r="E583" s="72"/>
      <c r="F583" s="72"/>
      <c r="G583" s="72"/>
      <c r="H583" s="72"/>
      <c r="I583" s="72"/>
      <c r="J583" s="72"/>
      <c r="K583" s="73"/>
      <c r="L583" s="74"/>
      <c r="M583" s="74"/>
      <c r="N583" s="74"/>
      <c r="O583" s="74"/>
      <c r="P583" s="74"/>
      <c r="Q583" s="74"/>
      <c r="R583" s="74"/>
      <c r="S583" s="75"/>
      <c r="T583" s="72"/>
      <c r="U583" s="72"/>
      <c r="V583" s="72"/>
      <c r="W583" s="72"/>
      <c r="X583" s="71"/>
      <c r="Y583" s="35"/>
      <c r="Z583" s="35"/>
    </row>
    <row r="584" spans="1:26" x14ac:dyDescent="0.25">
      <c r="A584" s="33"/>
      <c r="B584" s="34"/>
      <c r="C584" s="72"/>
      <c r="D584" s="72"/>
      <c r="E584" s="72"/>
      <c r="F584" s="72"/>
      <c r="G584" s="72"/>
      <c r="H584" s="72"/>
      <c r="I584" s="72"/>
      <c r="J584" s="72"/>
      <c r="K584" s="73"/>
      <c r="L584" s="74"/>
      <c r="M584" s="74"/>
      <c r="N584" s="74"/>
      <c r="O584" s="74"/>
      <c r="P584" s="74"/>
      <c r="Q584" s="74"/>
      <c r="R584" s="74"/>
      <c r="S584" s="75"/>
      <c r="T584" s="72"/>
      <c r="U584" s="72"/>
      <c r="V584" s="72"/>
      <c r="W584" s="72"/>
      <c r="X584" s="71"/>
      <c r="Y584" s="35"/>
      <c r="Z584" s="35"/>
    </row>
    <row r="585" spans="1:26" x14ac:dyDescent="0.25">
      <c r="A585" s="33"/>
      <c r="B585" s="34"/>
      <c r="C585" s="72"/>
      <c r="D585" s="72"/>
      <c r="E585" s="72"/>
      <c r="F585" s="72"/>
      <c r="G585" s="72"/>
      <c r="H585" s="72"/>
      <c r="I585" s="72"/>
      <c r="J585" s="72"/>
      <c r="K585" s="73"/>
      <c r="L585" s="74"/>
      <c r="M585" s="74"/>
      <c r="N585" s="74"/>
      <c r="O585" s="74"/>
      <c r="P585" s="74"/>
      <c r="Q585" s="74"/>
      <c r="R585" s="74"/>
      <c r="S585" s="75"/>
      <c r="T585" s="72"/>
      <c r="U585" s="72"/>
      <c r="V585" s="72"/>
      <c r="W585" s="72"/>
      <c r="X585" s="71"/>
      <c r="Y585" s="35"/>
      <c r="Z585" s="35"/>
    </row>
    <row r="586" spans="1:26" x14ac:dyDescent="0.25">
      <c r="A586" s="33"/>
      <c r="B586" s="34"/>
      <c r="C586" s="72"/>
      <c r="D586" s="72"/>
      <c r="E586" s="72"/>
      <c r="F586" s="72"/>
      <c r="G586" s="72"/>
      <c r="H586" s="72"/>
      <c r="I586" s="72"/>
      <c r="J586" s="72"/>
      <c r="K586" s="73"/>
      <c r="L586" s="74"/>
      <c r="M586" s="74"/>
      <c r="N586" s="74"/>
      <c r="O586" s="74"/>
      <c r="P586" s="74"/>
      <c r="Q586" s="74"/>
      <c r="R586" s="74"/>
      <c r="S586" s="75"/>
      <c r="T586" s="72"/>
      <c r="U586" s="72"/>
      <c r="V586" s="72"/>
      <c r="W586" s="72"/>
      <c r="X586" s="71"/>
      <c r="Y586" s="35"/>
      <c r="Z586" s="35"/>
    </row>
    <row r="587" spans="1:26" x14ac:dyDescent="0.25">
      <c r="A587" s="33"/>
      <c r="B587" s="34"/>
      <c r="C587" s="72"/>
      <c r="D587" s="72"/>
      <c r="E587" s="72"/>
      <c r="F587" s="72"/>
      <c r="G587" s="72"/>
      <c r="H587" s="72"/>
      <c r="I587" s="72"/>
      <c r="J587" s="72"/>
      <c r="K587" s="73"/>
      <c r="L587" s="74"/>
      <c r="M587" s="74"/>
      <c r="N587" s="74"/>
      <c r="O587" s="74"/>
      <c r="P587" s="74"/>
      <c r="Q587" s="74"/>
      <c r="R587" s="74"/>
      <c r="S587" s="75"/>
      <c r="T587" s="72"/>
      <c r="U587" s="72"/>
      <c r="V587" s="72"/>
      <c r="W587" s="72"/>
      <c r="X587" s="71"/>
      <c r="Y587" s="35"/>
      <c r="Z587" s="35"/>
    </row>
    <row r="588" spans="1:26" x14ac:dyDescent="0.25">
      <c r="A588" s="33"/>
      <c r="B588" s="34"/>
      <c r="C588" s="72"/>
      <c r="D588" s="72"/>
      <c r="E588" s="72"/>
      <c r="F588" s="72"/>
      <c r="G588" s="72"/>
      <c r="H588" s="72"/>
      <c r="I588" s="72"/>
      <c r="J588" s="72"/>
      <c r="K588" s="73"/>
      <c r="L588" s="74"/>
      <c r="M588" s="74"/>
      <c r="N588" s="74"/>
      <c r="O588" s="74"/>
      <c r="P588" s="74"/>
      <c r="Q588" s="74"/>
      <c r="R588" s="74"/>
      <c r="S588" s="75"/>
      <c r="T588" s="72"/>
      <c r="U588" s="72"/>
      <c r="V588" s="72"/>
      <c r="W588" s="72"/>
      <c r="X588" s="71"/>
      <c r="Y588" s="35"/>
      <c r="Z588" s="35"/>
    </row>
    <row r="589" spans="1:26" x14ac:dyDescent="0.25">
      <c r="A589" s="33"/>
      <c r="B589" s="34"/>
      <c r="C589" s="72"/>
      <c r="D589" s="72"/>
      <c r="E589" s="72"/>
      <c r="F589" s="72"/>
      <c r="G589" s="72"/>
      <c r="H589" s="72"/>
      <c r="I589" s="72"/>
      <c r="J589" s="72"/>
      <c r="K589" s="73"/>
      <c r="L589" s="74"/>
      <c r="M589" s="74"/>
      <c r="N589" s="74"/>
      <c r="O589" s="74"/>
      <c r="P589" s="74"/>
      <c r="Q589" s="74"/>
      <c r="R589" s="74"/>
      <c r="S589" s="75"/>
      <c r="T589" s="72"/>
      <c r="U589" s="72"/>
      <c r="V589" s="72"/>
      <c r="W589" s="72"/>
      <c r="X589" s="71"/>
      <c r="Y589" s="35"/>
      <c r="Z589" s="35"/>
    </row>
    <row r="590" spans="1:26" x14ac:dyDescent="0.25">
      <c r="A590" s="33"/>
      <c r="B590" s="34"/>
      <c r="C590" s="72"/>
      <c r="D590" s="72"/>
      <c r="E590" s="72"/>
      <c r="F590" s="72"/>
      <c r="G590" s="72"/>
      <c r="H590" s="72"/>
      <c r="I590" s="72"/>
      <c r="J590" s="72"/>
      <c r="K590" s="73"/>
      <c r="L590" s="74"/>
      <c r="M590" s="74"/>
      <c r="N590" s="74"/>
      <c r="O590" s="74"/>
      <c r="P590" s="74"/>
      <c r="Q590" s="74"/>
      <c r="R590" s="74"/>
      <c r="S590" s="75"/>
      <c r="T590" s="72"/>
      <c r="U590" s="72"/>
      <c r="V590" s="72"/>
      <c r="W590" s="72"/>
      <c r="X590" s="71"/>
      <c r="Y590" s="35"/>
      <c r="Z590" s="35"/>
    </row>
    <row r="591" spans="1:26" x14ac:dyDescent="0.25">
      <c r="A591" s="33"/>
      <c r="B591" s="34"/>
      <c r="C591" s="35"/>
      <c r="D591" s="72"/>
      <c r="E591" s="72"/>
      <c r="F591" s="72"/>
      <c r="G591" s="72"/>
      <c r="H591" s="72"/>
      <c r="I591" s="72"/>
      <c r="J591" s="72"/>
      <c r="K591" s="73"/>
      <c r="L591" s="74"/>
      <c r="M591" s="74"/>
      <c r="N591" s="74"/>
      <c r="O591" s="74"/>
      <c r="P591" s="74"/>
      <c r="Q591" s="74"/>
      <c r="R591" s="74"/>
      <c r="S591" s="75"/>
      <c r="T591" s="72"/>
      <c r="U591" s="72"/>
      <c r="V591" s="72"/>
      <c r="W591" s="72"/>
      <c r="X591" s="71"/>
      <c r="Y591" s="35"/>
      <c r="Z591" s="35"/>
    </row>
    <row r="592" spans="1:26" x14ac:dyDescent="0.25">
      <c r="A592" s="33"/>
      <c r="B592" s="34"/>
      <c r="C592" s="35"/>
      <c r="D592" s="72"/>
      <c r="E592" s="72"/>
      <c r="F592" s="72"/>
      <c r="G592" s="72"/>
      <c r="H592" s="72"/>
      <c r="I592" s="72"/>
      <c r="J592" s="72"/>
      <c r="K592" s="73"/>
      <c r="L592" s="74"/>
      <c r="M592" s="74"/>
      <c r="N592" s="74"/>
      <c r="O592" s="74"/>
      <c r="P592" s="74"/>
      <c r="Q592" s="74"/>
      <c r="R592" s="74"/>
      <c r="S592" s="75"/>
      <c r="T592" s="72"/>
      <c r="U592" s="72"/>
      <c r="V592" s="72"/>
      <c r="W592" s="72"/>
      <c r="X592" s="71"/>
      <c r="Y592" s="35"/>
      <c r="Z592" s="35"/>
    </row>
    <row r="593" spans="1:26" x14ac:dyDescent="0.25">
      <c r="A593" s="33"/>
      <c r="B593" s="34"/>
      <c r="C593" s="35"/>
      <c r="D593" s="35"/>
      <c r="E593" s="35"/>
      <c r="F593" s="35"/>
      <c r="G593" s="35"/>
      <c r="H593" s="35"/>
      <c r="I593" s="35"/>
      <c r="J593" s="35"/>
      <c r="K593" s="36"/>
      <c r="L593" s="37"/>
      <c r="M593" s="37"/>
      <c r="N593" s="37"/>
      <c r="O593" s="37"/>
      <c r="P593" s="37"/>
      <c r="Q593" s="37"/>
      <c r="R593" s="37"/>
      <c r="S593" s="38"/>
      <c r="T593" s="36"/>
      <c r="U593" s="36"/>
      <c r="V593" s="36"/>
      <c r="W593" s="36"/>
      <c r="X593" s="39"/>
      <c r="Y593" s="35"/>
      <c r="Z593" s="35"/>
    </row>
    <row r="594" spans="1:26" x14ac:dyDescent="0.25">
      <c r="A594" s="33"/>
      <c r="B594" s="34"/>
      <c r="C594" s="35"/>
      <c r="D594" s="35"/>
      <c r="E594" s="35"/>
      <c r="F594" s="35"/>
      <c r="G594" s="35"/>
      <c r="H594" s="35"/>
      <c r="I594" s="35"/>
      <c r="J594" s="35"/>
      <c r="K594" s="36"/>
      <c r="L594" s="37"/>
      <c r="M594" s="37"/>
      <c r="N594" s="37"/>
      <c r="O594" s="37"/>
      <c r="P594" s="37"/>
      <c r="Q594" s="37"/>
      <c r="R594" s="37"/>
      <c r="S594" s="38"/>
      <c r="T594" s="36"/>
      <c r="U594" s="36"/>
      <c r="V594" s="36"/>
      <c r="W594" s="36"/>
      <c r="X594" s="39"/>
      <c r="Y594" s="35"/>
      <c r="Z594" s="35"/>
    </row>
    <row r="595" spans="1:26" x14ac:dyDescent="0.25">
      <c r="A595" s="33"/>
      <c r="B595" s="34"/>
      <c r="C595" s="35"/>
      <c r="D595" s="35"/>
      <c r="E595" s="35"/>
      <c r="F595" s="35"/>
      <c r="G595" s="35"/>
      <c r="H595" s="35"/>
      <c r="I595" s="35"/>
      <c r="J595" s="35"/>
      <c r="K595" s="36"/>
      <c r="L595" s="37"/>
      <c r="M595" s="37"/>
      <c r="N595" s="37"/>
      <c r="O595" s="37"/>
      <c r="P595" s="37"/>
      <c r="Q595" s="37"/>
      <c r="R595" s="37"/>
      <c r="S595" s="38"/>
      <c r="T595" s="36"/>
      <c r="U595" s="36"/>
      <c r="V595" s="36"/>
      <c r="W595" s="36"/>
      <c r="X595" s="39"/>
      <c r="Y595" s="35"/>
      <c r="Z595" s="35"/>
    </row>
    <row r="596" spans="1:26" x14ac:dyDescent="0.25">
      <c r="A596" s="33"/>
      <c r="B596" s="34"/>
      <c r="C596" s="35"/>
      <c r="D596" s="35"/>
      <c r="E596" s="35"/>
      <c r="F596" s="35"/>
      <c r="G596" s="35"/>
      <c r="H596" s="35"/>
      <c r="I596" s="35"/>
      <c r="J596" s="35"/>
      <c r="K596" s="36"/>
      <c r="L596" s="37"/>
      <c r="M596" s="37"/>
      <c r="N596" s="37"/>
      <c r="O596" s="37"/>
      <c r="P596" s="37"/>
      <c r="Q596" s="37"/>
      <c r="R596" s="37"/>
      <c r="S596" s="38"/>
      <c r="T596" s="36"/>
      <c r="U596" s="36"/>
      <c r="V596" s="36"/>
      <c r="W596" s="36"/>
      <c r="X596" s="39"/>
      <c r="Y596" s="35"/>
      <c r="Z596" s="35"/>
    </row>
    <row r="597" spans="1:26" x14ac:dyDescent="0.25">
      <c r="A597" s="33"/>
      <c r="B597" s="34"/>
      <c r="C597" s="35"/>
      <c r="D597" s="35"/>
      <c r="E597" s="35"/>
      <c r="F597" s="35"/>
      <c r="G597" s="35"/>
      <c r="H597" s="35"/>
      <c r="I597" s="35"/>
      <c r="J597" s="35"/>
      <c r="K597" s="36"/>
      <c r="L597" s="37"/>
      <c r="M597" s="37"/>
      <c r="N597" s="37"/>
      <c r="O597" s="37"/>
      <c r="P597" s="37"/>
      <c r="Q597" s="37"/>
      <c r="R597" s="37"/>
      <c r="S597" s="38"/>
      <c r="T597" s="36"/>
      <c r="U597" s="36"/>
      <c r="V597" s="36"/>
      <c r="W597" s="36"/>
      <c r="X597" s="39"/>
      <c r="Y597" s="35"/>
      <c r="Z597" s="35"/>
    </row>
    <row r="598" spans="1:26" x14ac:dyDescent="0.25">
      <c r="A598" s="33"/>
      <c r="B598" s="34"/>
      <c r="C598" s="35"/>
      <c r="D598" s="35"/>
      <c r="E598" s="35"/>
      <c r="F598" s="35"/>
      <c r="G598" s="35"/>
      <c r="H598" s="35"/>
      <c r="I598" s="35"/>
      <c r="J598" s="35"/>
      <c r="K598" s="36"/>
      <c r="L598" s="37"/>
      <c r="M598" s="37"/>
      <c r="N598" s="37"/>
      <c r="O598" s="37"/>
      <c r="P598" s="37"/>
      <c r="Q598" s="37"/>
      <c r="R598" s="37"/>
      <c r="S598" s="38"/>
      <c r="T598" s="36"/>
      <c r="U598" s="36"/>
      <c r="V598" s="36"/>
      <c r="W598" s="36"/>
      <c r="X598" s="39"/>
      <c r="Y598" s="35"/>
      <c r="Z598" s="35"/>
    </row>
    <row r="599" spans="1:26" x14ac:dyDescent="0.25">
      <c r="A599" s="33"/>
      <c r="B599" s="34"/>
      <c r="C599" s="35"/>
      <c r="D599" s="35"/>
      <c r="E599" s="35"/>
      <c r="F599" s="35"/>
      <c r="G599" s="35"/>
      <c r="H599" s="35"/>
      <c r="I599" s="35"/>
      <c r="J599" s="35"/>
      <c r="K599" s="36"/>
      <c r="L599" s="37"/>
      <c r="M599" s="37"/>
      <c r="N599" s="37"/>
      <c r="O599" s="37"/>
      <c r="P599" s="37"/>
      <c r="Q599" s="37"/>
      <c r="R599" s="37"/>
      <c r="S599" s="38"/>
      <c r="T599" s="36"/>
      <c r="U599" s="36"/>
      <c r="V599" s="36"/>
      <c r="W599" s="36"/>
      <c r="X599" s="39"/>
      <c r="Y599" s="35"/>
      <c r="Z599" s="35"/>
    </row>
    <row r="600" spans="1:26" x14ac:dyDescent="0.25">
      <c r="A600" s="33"/>
      <c r="B600" s="34"/>
      <c r="C600" s="35"/>
      <c r="D600" s="35"/>
      <c r="E600" s="35"/>
      <c r="F600" s="35"/>
      <c r="G600" s="35"/>
      <c r="H600" s="35"/>
      <c r="I600" s="35"/>
      <c r="J600" s="35"/>
      <c r="K600" s="36"/>
      <c r="L600" s="37"/>
      <c r="M600" s="37"/>
      <c r="N600" s="37"/>
      <c r="O600" s="37"/>
      <c r="P600" s="37"/>
      <c r="Q600" s="37"/>
      <c r="R600" s="37"/>
      <c r="S600" s="38"/>
      <c r="T600" s="36"/>
      <c r="U600" s="36"/>
      <c r="V600" s="36"/>
      <c r="W600" s="36"/>
      <c r="X600" s="39"/>
      <c r="Y600" s="35"/>
      <c r="Z600" s="35"/>
    </row>
    <row r="601" spans="1:26" x14ac:dyDescent="0.25">
      <c r="A601" s="33"/>
      <c r="B601" s="34"/>
      <c r="C601" s="35"/>
      <c r="D601" s="35"/>
      <c r="E601" s="35"/>
      <c r="F601" s="35"/>
      <c r="G601" s="35"/>
      <c r="H601" s="35"/>
      <c r="I601" s="35"/>
      <c r="J601" s="35"/>
      <c r="K601" s="36"/>
      <c r="L601" s="37"/>
      <c r="M601" s="37"/>
      <c r="N601" s="37"/>
      <c r="O601" s="37"/>
      <c r="P601" s="37"/>
      <c r="Q601" s="37"/>
      <c r="R601" s="37"/>
      <c r="S601" s="38"/>
      <c r="T601" s="36"/>
      <c r="U601" s="36"/>
      <c r="V601" s="36"/>
      <c r="W601" s="36"/>
      <c r="X601" s="39"/>
      <c r="Y601" s="35"/>
      <c r="Z601" s="35"/>
    </row>
    <row r="602" spans="1:26" x14ac:dyDescent="0.25">
      <c r="A602" s="33"/>
      <c r="B602" s="34"/>
      <c r="C602" s="35"/>
      <c r="D602" s="35"/>
      <c r="E602" s="35"/>
      <c r="F602" s="35"/>
      <c r="G602" s="35"/>
      <c r="H602" s="35"/>
      <c r="I602" s="35"/>
      <c r="J602" s="35"/>
      <c r="K602" s="36"/>
      <c r="L602" s="37"/>
      <c r="M602" s="37"/>
      <c r="N602" s="37"/>
      <c r="O602" s="37"/>
      <c r="P602" s="37"/>
      <c r="Q602" s="37"/>
      <c r="R602" s="37"/>
      <c r="S602" s="38"/>
      <c r="T602" s="36"/>
      <c r="U602" s="36"/>
      <c r="V602" s="36"/>
      <c r="W602" s="36"/>
      <c r="X602" s="39"/>
      <c r="Y602" s="35"/>
      <c r="Z602" s="35"/>
    </row>
    <row r="603" spans="1:26" x14ac:dyDescent="0.25">
      <c r="A603" s="33"/>
      <c r="B603" s="34"/>
      <c r="C603" s="35"/>
      <c r="D603" s="35"/>
      <c r="E603" s="35"/>
      <c r="F603" s="35"/>
      <c r="G603" s="35"/>
      <c r="H603" s="35"/>
      <c r="I603" s="35"/>
      <c r="J603" s="35"/>
      <c r="K603" s="36"/>
      <c r="L603" s="37"/>
      <c r="M603" s="37"/>
      <c r="N603" s="37"/>
      <c r="O603" s="37"/>
      <c r="P603" s="37"/>
      <c r="Q603" s="37"/>
      <c r="R603" s="37"/>
      <c r="S603" s="38"/>
      <c r="T603" s="36"/>
      <c r="U603" s="36"/>
      <c r="V603" s="36"/>
      <c r="W603" s="36"/>
      <c r="X603" s="39"/>
      <c r="Y603" s="35"/>
      <c r="Z603" s="35"/>
    </row>
    <row r="604" spans="1:26" x14ac:dyDescent="0.25">
      <c r="A604" s="33"/>
      <c r="B604" s="34"/>
      <c r="C604" s="35"/>
      <c r="D604" s="35"/>
      <c r="E604" s="35"/>
      <c r="F604" s="35"/>
      <c r="G604" s="35"/>
      <c r="H604" s="35"/>
      <c r="I604" s="35"/>
      <c r="J604" s="35"/>
      <c r="K604" s="36"/>
      <c r="L604" s="37"/>
      <c r="M604" s="37"/>
      <c r="N604" s="37"/>
      <c r="O604" s="37"/>
      <c r="P604" s="37"/>
      <c r="Q604" s="37"/>
      <c r="R604" s="37"/>
      <c r="S604" s="38"/>
      <c r="T604" s="36"/>
      <c r="U604" s="36"/>
      <c r="V604" s="36"/>
      <c r="W604" s="36"/>
      <c r="X604" s="39"/>
      <c r="Y604" s="35"/>
      <c r="Z604" s="35"/>
    </row>
    <row r="605" spans="1:26" x14ac:dyDescent="0.25">
      <c r="A605" s="33"/>
      <c r="B605" s="34"/>
      <c r="C605" s="35"/>
      <c r="D605" s="35"/>
      <c r="E605" s="35"/>
      <c r="F605" s="35"/>
      <c r="G605" s="35"/>
      <c r="H605" s="35"/>
      <c r="I605" s="35"/>
      <c r="J605" s="35"/>
      <c r="K605" s="36"/>
      <c r="L605" s="37"/>
      <c r="M605" s="37"/>
      <c r="N605" s="37"/>
      <c r="O605" s="37"/>
      <c r="P605" s="37"/>
      <c r="Q605" s="37"/>
      <c r="R605" s="37"/>
      <c r="S605" s="38"/>
      <c r="T605" s="36"/>
      <c r="U605" s="36"/>
      <c r="V605" s="36"/>
      <c r="W605" s="36"/>
      <c r="X605" s="39"/>
      <c r="Y605" s="35"/>
      <c r="Z605" s="35"/>
    </row>
    <row r="606" spans="1:26" x14ac:dyDescent="0.25">
      <c r="A606" s="33"/>
      <c r="B606" s="34"/>
      <c r="C606" s="35"/>
      <c r="D606" s="35"/>
      <c r="E606" s="35"/>
      <c r="F606" s="35"/>
      <c r="G606" s="35"/>
      <c r="H606" s="35"/>
      <c r="I606" s="35"/>
      <c r="J606" s="35"/>
      <c r="K606" s="36"/>
      <c r="L606" s="37"/>
      <c r="M606" s="37"/>
      <c r="N606" s="37"/>
      <c r="O606" s="37"/>
      <c r="P606" s="37"/>
      <c r="Q606" s="37"/>
      <c r="R606" s="37"/>
      <c r="S606" s="38"/>
      <c r="T606" s="36"/>
      <c r="U606" s="36"/>
      <c r="V606" s="36"/>
      <c r="W606" s="36"/>
      <c r="X606" s="39"/>
      <c r="Y606" s="35"/>
      <c r="Z606" s="35"/>
    </row>
    <row r="607" spans="1:26" x14ac:dyDescent="0.25">
      <c r="A607" s="33"/>
      <c r="B607" s="34"/>
      <c r="C607" s="35"/>
      <c r="D607" s="35"/>
      <c r="E607" s="35"/>
      <c r="F607" s="35"/>
      <c r="G607" s="35"/>
      <c r="H607" s="35"/>
      <c r="I607" s="35"/>
      <c r="J607" s="35"/>
      <c r="K607" s="36"/>
      <c r="L607" s="37"/>
      <c r="M607" s="37"/>
      <c r="N607" s="37"/>
      <c r="O607" s="37"/>
      <c r="P607" s="37"/>
      <c r="Q607" s="37"/>
      <c r="R607" s="37"/>
      <c r="S607" s="38"/>
      <c r="T607" s="36"/>
      <c r="U607" s="36"/>
      <c r="V607" s="36"/>
      <c r="W607" s="36"/>
      <c r="X607" s="39"/>
      <c r="Y607" s="35"/>
      <c r="Z607" s="35"/>
    </row>
    <row r="608" spans="1:26" x14ac:dyDescent="0.25">
      <c r="A608" s="33"/>
      <c r="B608" s="34"/>
      <c r="C608" s="35"/>
      <c r="D608" s="35"/>
      <c r="E608" s="35"/>
      <c r="F608" s="35"/>
      <c r="G608" s="35"/>
      <c r="H608" s="35"/>
      <c r="I608" s="35"/>
      <c r="J608" s="35"/>
      <c r="K608" s="36"/>
      <c r="L608" s="37"/>
      <c r="M608" s="37"/>
      <c r="N608" s="37"/>
      <c r="O608" s="37"/>
      <c r="P608" s="37"/>
      <c r="Q608" s="37"/>
      <c r="R608" s="37"/>
      <c r="S608" s="38"/>
      <c r="T608" s="36"/>
      <c r="U608" s="36"/>
      <c r="V608" s="36"/>
      <c r="W608" s="36"/>
      <c r="X608" s="39"/>
      <c r="Y608" s="35"/>
      <c r="Z608" s="35"/>
    </row>
    <row r="609" spans="1:26" x14ac:dyDescent="0.25">
      <c r="A609" s="33"/>
      <c r="B609" s="34"/>
      <c r="C609" s="35"/>
      <c r="D609" s="35"/>
      <c r="E609" s="35"/>
      <c r="F609" s="35"/>
      <c r="G609" s="35"/>
      <c r="H609" s="35"/>
      <c r="I609" s="35"/>
      <c r="J609" s="35"/>
      <c r="K609" s="36"/>
      <c r="L609" s="37"/>
      <c r="M609" s="37"/>
      <c r="N609" s="37"/>
      <c r="O609" s="37"/>
      <c r="P609" s="37"/>
      <c r="Q609" s="37"/>
      <c r="R609" s="37"/>
      <c r="S609" s="38"/>
      <c r="T609" s="36"/>
      <c r="U609" s="36"/>
      <c r="V609" s="36"/>
      <c r="W609" s="36"/>
      <c r="X609" s="39"/>
      <c r="Y609" s="35"/>
      <c r="Z609" s="35"/>
    </row>
    <row r="610" spans="1:26" x14ac:dyDescent="0.25">
      <c r="A610" s="33"/>
      <c r="B610" s="34"/>
      <c r="C610" s="35"/>
      <c r="D610" s="35"/>
      <c r="E610" s="35"/>
      <c r="F610" s="35"/>
      <c r="G610" s="35"/>
      <c r="H610" s="35"/>
      <c r="I610" s="35"/>
      <c r="J610" s="35"/>
      <c r="K610" s="36"/>
      <c r="L610" s="37"/>
      <c r="M610" s="37"/>
      <c r="N610" s="37"/>
      <c r="O610" s="37"/>
      <c r="P610" s="37"/>
      <c r="Q610" s="37"/>
      <c r="R610" s="37"/>
      <c r="S610" s="38"/>
      <c r="T610" s="36"/>
      <c r="U610" s="36"/>
      <c r="V610" s="36"/>
      <c r="W610" s="36"/>
      <c r="X610" s="39"/>
      <c r="Y610" s="35"/>
      <c r="Z610" s="35"/>
    </row>
    <row r="611" spans="1:26" x14ac:dyDescent="0.25">
      <c r="A611" s="33"/>
      <c r="B611" s="34"/>
      <c r="C611" s="35"/>
      <c r="D611" s="35"/>
      <c r="E611" s="35"/>
      <c r="F611" s="35"/>
      <c r="G611" s="35"/>
      <c r="H611" s="35"/>
      <c r="I611" s="35"/>
      <c r="J611" s="35"/>
      <c r="K611" s="36"/>
      <c r="L611" s="37"/>
      <c r="M611" s="37"/>
      <c r="N611" s="37"/>
      <c r="O611" s="37"/>
      <c r="P611" s="37"/>
      <c r="Q611" s="37"/>
      <c r="R611" s="37"/>
      <c r="S611" s="38"/>
      <c r="T611" s="36"/>
      <c r="U611" s="36"/>
      <c r="V611" s="36"/>
      <c r="W611" s="36"/>
      <c r="X611" s="39"/>
      <c r="Y611" s="35"/>
      <c r="Z611" s="35"/>
    </row>
    <row r="612" spans="1:26" x14ac:dyDescent="0.25">
      <c r="A612" s="33"/>
      <c r="B612" s="34"/>
      <c r="C612" s="35"/>
      <c r="D612" s="35"/>
      <c r="E612" s="35"/>
      <c r="F612" s="35"/>
      <c r="G612" s="35"/>
      <c r="H612" s="35"/>
      <c r="I612" s="35"/>
      <c r="J612" s="35"/>
      <c r="K612" s="36"/>
      <c r="L612" s="37"/>
      <c r="M612" s="37"/>
      <c r="N612" s="37"/>
      <c r="O612" s="37"/>
      <c r="P612" s="37"/>
      <c r="Q612" s="37"/>
      <c r="R612" s="37"/>
      <c r="S612" s="38"/>
      <c r="T612" s="36"/>
      <c r="U612" s="36"/>
      <c r="V612" s="36"/>
      <c r="W612" s="36"/>
      <c r="X612" s="39"/>
      <c r="Y612" s="35"/>
      <c r="Z612" s="35"/>
    </row>
    <row r="613" spans="1:26" x14ac:dyDescent="0.25">
      <c r="A613" s="33"/>
      <c r="B613" s="34"/>
      <c r="C613" s="35"/>
      <c r="D613" s="35"/>
      <c r="E613" s="35"/>
      <c r="F613" s="35"/>
      <c r="G613" s="35"/>
      <c r="H613" s="35"/>
      <c r="I613" s="35"/>
      <c r="J613" s="35"/>
      <c r="K613" s="36"/>
      <c r="L613" s="37"/>
      <c r="M613" s="37"/>
      <c r="N613" s="37"/>
      <c r="O613" s="37"/>
      <c r="P613" s="37"/>
      <c r="Q613" s="37"/>
      <c r="R613" s="37"/>
      <c r="S613" s="38"/>
      <c r="T613" s="36"/>
      <c r="U613" s="36"/>
      <c r="V613" s="36"/>
      <c r="W613" s="36"/>
      <c r="X613" s="39"/>
      <c r="Y613" s="35"/>
      <c r="Z613" s="35"/>
    </row>
    <row r="614" spans="1:26" x14ac:dyDescent="0.25">
      <c r="A614" s="33"/>
      <c r="B614" s="34"/>
      <c r="C614" s="35"/>
      <c r="D614" s="35"/>
      <c r="E614" s="35"/>
      <c r="F614" s="35"/>
      <c r="G614" s="35"/>
      <c r="H614" s="35"/>
      <c r="I614" s="35"/>
      <c r="J614" s="35"/>
      <c r="K614" s="36"/>
      <c r="L614" s="37"/>
      <c r="M614" s="37"/>
      <c r="N614" s="37"/>
      <c r="O614" s="37"/>
      <c r="P614" s="37"/>
      <c r="Q614" s="37"/>
      <c r="R614" s="37"/>
      <c r="S614" s="38"/>
      <c r="T614" s="36"/>
      <c r="U614" s="36"/>
      <c r="V614" s="36"/>
      <c r="W614" s="36"/>
      <c r="X614" s="39"/>
      <c r="Y614" s="35"/>
      <c r="Z614" s="35"/>
    </row>
    <row r="615" spans="1:26" x14ac:dyDescent="0.25">
      <c r="A615" s="33"/>
      <c r="B615" s="34"/>
      <c r="C615" s="35"/>
      <c r="D615" s="35"/>
      <c r="E615" s="35"/>
      <c r="F615" s="35"/>
      <c r="G615" s="35"/>
      <c r="H615" s="35"/>
      <c r="I615" s="35"/>
      <c r="J615" s="35"/>
      <c r="K615" s="36"/>
      <c r="L615" s="37"/>
      <c r="M615" s="37"/>
      <c r="N615" s="37"/>
      <c r="O615" s="37"/>
      <c r="P615" s="37"/>
      <c r="Q615" s="37"/>
      <c r="R615" s="37"/>
      <c r="S615" s="38"/>
      <c r="T615" s="36"/>
      <c r="U615" s="36"/>
      <c r="V615" s="36"/>
      <c r="W615" s="36"/>
      <c r="X615" s="39"/>
      <c r="Y615" s="35"/>
      <c r="Z615" s="35"/>
    </row>
    <row r="616" spans="1:26" x14ac:dyDescent="0.25">
      <c r="A616" s="33"/>
      <c r="B616" s="34"/>
      <c r="C616" s="35"/>
      <c r="D616" s="35"/>
      <c r="E616" s="35"/>
      <c r="F616" s="35"/>
      <c r="G616" s="35"/>
      <c r="H616" s="35"/>
      <c r="I616" s="35"/>
      <c r="J616" s="35"/>
      <c r="K616" s="36"/>
      <c r="L616" s="37"/>
      <c r="M616" s="37"/>
      <c r="N616" s="37"/>
      <c r="O616" s="37"/>
      <c r="P616" s="37"/>
      <c r="Q616" s="37"/>
      <c r="R616" s="37"/>
      <c r="S616" s="38"/>
      <c r="T616" s="36"/>
      <c r="U616" s="36"/>
      <c r="V616" s="36"/>
      <c r="W616" s="36"/>
      <c r="X616" s="39"/>
      <c r="Y616" s="35"/>
      <c r="Z616" s="35"/>
    </row>
    <row r="617" spans="1:26" x14ac:dyDescent="0.25">
      <c r="A617" s="33"/>
      <c r="B617" s="34"/>
      <c r="C617" s="35"/>
      <c r="D617" s="35"/>
      <c r="E617" s="35"/>
      <c r="F617" s="35"/>
      <c r="G617" s="35"/>
      <c r="H617" s="35"/>
      <c r="I617" s="35"/>
      <c r="J617" s="35"/>
      <c r="K617" s="36"/>
      <c r="L617" s="37"/>
      <c r="M617" s="37"/>
      <c r="N617" s="37"/>
      <c r="O617" s="37"/>
      <c r="P617" s="37"/>
      <c r="Q617" s="37"/>
      <c r="R617" s="37"/>
      <c r="S617" s="38"/>
      <c r="T617" s="36"/>
      <c r="U617" s="36"/>
      <c r="V617" s="36"/>
      <c r="W617" s="36"/>
      <c r="X617" s="39"/>
      <c r="Y617" s="35"/>
      <c r="Z617" s="35"/>
    </row>
    <row r="618" spans="1:26" x14ac:dyDescent="0.25">
      <c r="A618" s="33"/>
      <c r="B618" s="34"/>
      <c r="C618" s="35"/>
      <c r="D618" s="35"/>
      <c r="E618" s="35"/>
      <c r="F618" s="35"/>
      <c r="G618" s="35"/>
      <c r="H618" s="35"/>
      <c r="I618" s="35"/>
      <c r="J618" s="35"/>
      <c r="K618" s="36"/>
      <c r="L618" s="37"/>
      <c r="M618" s="37"/>
      <c r="N618" s="37"/>
      <c r="O618" s="37"/>
      <c r="P618" s="37"/>
      <c r="Q618" s="37"/>
      <c r="R618" s="37"/>
      <c r="S618" s="38"/>
      <c r="T618" s="36"/>
      <c r="U618" s="36"/>
      <c r="V618" s="36"/>
      <c r="W618" s="36"/>
      <c r="X618" s="39"/>
      <c r="Y618" s="35"/>
      <c r="Z618" s="35"/>
    </row>
    <row r="619" spans="1:26" x14ac:dyDescent="0.25">
      <c r="A619" s="33"/>
      <c r="B619" s="34"/>
      <c r="C619" s="35"/>
      <c r="D619" s="35"/>
      <c r="E619" s="35"/>
      <c r="F619" s="35"/>
      <c r="G619" s="35"/>
      <c r="H619" s="35"/>
      <c r="I619" s="35"/>
      <c r="J619" s="35"/>
      <c r="K619" s="36"/>
      <c r="L619" s="37"/>
      <c r="M619" s="37"/>
      <c r="N619" s="37"/>
      <c r="O619" s="37"/>
      <c r="P619" s="37"/>
      <c r="Q619" s="37"/>
      <c r="R619" s="37"/>
      <c r="S619" s="38"/>
      <c r="T619" s="36"/>
      <c r="U619" s="36"/>
      <c r="V619" s="36"/>
      <c r="W619" s="36"/>
      <c r="X619" s="39"/>
      <c r="Y619" s="35"/>
      <c r="Z619" s="35"/>
    </row>
    <row r="620" spans="1:26" x14ac:dyDescent="0.25">
      <c r="A620" s="33"/>
      <c r="B620" s="34"/>
      <c r="C620" s="35"/>
      <c r="D620" s="35"/>
      <c r="E620" s="35"/>
      <c r="F620" s="35"/>
      <c r="G620" s="35"/>
      <c r="H620" s="35"/>
      <c r="I620" s="35"/>
      <c r="J620" s="35"/>
      <c r="K620" s="36"/>
      <c r="L620" s="37"/>
      <c r="M620" s="37"/>
      <c r="N620" s="37"/>
      <c r="O620" s="37"/>
      <c r="P620" s="37"/>
      <c r="Q620" s="37"/>
      <c r="R620" s="37"/>
      <c r="S620" s="38"/>
      <c r="T620" s="36"/>
      <c r="U620" s="36"/>
      <c r="V620" s="36"/>
      <c r="W620" s="36"/>
      <c r="X620" s="39"/>
      <c r="Y620" s="35"/>
      <c r="Z620" s="35"/>
    </row>
    <row r="621" spans="1:26" x14ac:dyDescent="0.25">
      <c r="A621" s="33"/>
      <c r="B621" s="34"/>
      <c r="C621" s="35"/>
      <c r="D621" s="35"/>
      <c r="E621" s="35"/>
      <c r="F621" s="35"/>
      <c r="G621" s="35"/>
      <c r="H621" s="35"/>
      <c r="I621" s="35"/>
      <c r="J621" s="35"/>
      <c r="K621" s="36"/>
      <c r="L621" s="37"/>
      <c r="M621" s="37"/>
      <c r="N621" s="37"/>
      <c r="O621" s="37"/>
      <c r="P621" s="37"/>
      <c r="Q621" s="37"/>
      <c r="R621" s="37"/>
      <c r="S621" s="38"/>
      <c r="T621" s="36"/>
      <c r="U621" s="36"/>
      <c r="V621" s="36"/>
      <c r="W621" s="36"/>
      <c r="X621" s="39"/>
      <c r="Y621" s="35"/>
      <c r="Z621" s="35"/>
    </row>
    <row r="622" spans="1:26" x14ac:dyDescent="0.25">
      <c r="A622" s="33"/>
      <c r="B622" s="34"/>
      <c r="C622" s="35"/>
      <c r="D622" s="35"/>
      <c r="E622" s="35"/>
      <c r="F622" s="35"/>
      <c r="G622" s="35"/>
      <c r="H622" s="35"/>
      <c r="I622" s="35"/>
      <c r="J622" s="35"/>
      <c r="K622" s="36"/>
      <c r="L622" s="37"/>
      <c r="M622" s="37"/>
      <c r="N622" s="37"/>
      <c r="O622" s="37"/>
      <c r="P622" s="37"/>
      <c r="Q622" s="37"/>
      <c r="R622" s="37"/>
      <c r="S622" s="38"/>
      <c r="T622" s="36"/>
      <c r="U622" s="36"/>
      <c r="V622" s="36"/>
      <c r="W622" s="36"/>
      <c r="X622" s="39"/>
      <c r="Y622" s="35"/>
      <c r="Z622" s="35"/>
    </row>
    <row r="623" spans="1:26" x14ac:dyDescent="0.25">
      <c r="A623" s="33"/>
      <c r="B623" s="34"/>
      <c r="C623" s="35"/>
      <c r="D623" s="35"/>
      <c r="E623" s="35"/>
      <c r="F623" s="35"/>
      <c r="G623" s="35"/>
      <c r="H623" s="35"/>
      <c r="I623" s="35"/>
      <c r="J623" s="35"/>
      <c r="K623" s="36"/>
      <c r="L623" s="37"/>
      <c r="M623" s="37"/>
      <c r="N623" s="37"/>
      <c r="O623" s="37"/>
      <c r="P623" s="37"/>
      <c r="Q623" s="37"/>
      <c r="R623" s="37"/>
      <c r="S623" s="38"/>
      <c r="T623" s="36"/>
      <c r="U623" s="36"/>
      <c r="V623" s="36"/>
      <c r="W623" s="36"/>
      <c r="X623" s="39"/>
      <c r="Y623" s="35"/>
      <c r="Z623" s="35"/>
    </row>
    <row r="624" spans="1:26" x14ac:dyDescent="0.25">
      <c r="A624" s="33"/>
      <c r="B624" s="34"/>
      <c r="C624" s="35"/>
      <c r="D624" s="35"/>
      <c r="E624" s="35"/>
      <c r="F624" s="35"/>
      <c r="G624" s="35"/>
      <c r="H624" s="35"/>
      <c r="I624" s="35"/>
      <c r="J624" s="35"/>
      <c r="K624" s="36"/>
      <c r="L624" s="37"/>
      <c r="M624" s="37"/>
      <c r="N624" s="37"/>
      <c r="O624" s="37"/>
      <c r="P624" s="37"/>
      <c r="Q624" s="37"/>
      <c r="R624" s="37"/>
      <c r="S624" s="38"/>
      <c r="T624" s="36"/>
      <c r="U624" s="36"/>
      <c r="V624" s="36"/>
      <c r="W624" s="36"/>
      <c r="X624" s="39"/>
      <c r="Y624" s="35"/>
      <c r="Z624" s="35"/>
    </row>
    <row r="625" spans="1:26" x14ac:dyDescent="0.25">
      <c r="A625" s="33"/>
      <c r="B625" s="34"/>
      <c r="C625" s="35"/>
      <c r="D625" s="35"/>
      <c r="E625" s="35"/>
      <c r="F625" s="35"/>
      <c r="G625" s="35"/>
      <c r="H625" s="35"/>
      <c r="I625" s="35"/>
      <c r="J625" s="35"/>
      <c r="K625" s="36"/>
      <c r="L625" s="37"/>
      <c r="M625" s="37"/>
      <c r="N625" s="37"/>
      <c r="O625" s="37"/>
      <c r="P625" s="37"/>
      <c r="Q625" s="37"/>
      <c r="R625" s="37"/>
      <c r="S625" s="38"/>
      <c r="T625" s="36"/>
      <c r="U625" s="36"/>
      <c r="V625" s="36"/>
      <c r="W625" s="36"/>
      <c r="X625" s="39"/>
      <c r="Y625" s="35"/>
      <c r="Z625" s="35"/>
    </row>
    <row r="626" spans="1:26" x14ac:dyDescent="0.25">
      <c r="A626" s="33"/>
      <c r="B626" s="34"/>
      <c r="C626" s="35"/>
      <c r="D626" s="35"/>
      <c r="E626" s="35"/>
      <c r="F626" s="35"/>
      <c r="G626" s="35"/>
      <c r="H626" s="35"/>
      <c r="I626" s="35"/>
      <c r="J626" s="35"/>
      <c r="K626" s="36"/>
      <c r="L626" s="37"/>
      <c r="M626" s="37"/>
      <c r="N626" s="37"/>
      <c r="O626" s="37"/>
      <c r="P626" s="37"/>
      <c r="Q626" s="37"/>
      <c r="R626" s="37"/>
      <c r="S626" s="38"/>
      <c r="T626" s="36"/>
      <c r="U626" s="36"/>
      <c r="V626" s="36"/>
      <c r="W626" s="36"/>
      <c r="X626" s="39"/>
      <c r="Y626" s="35"/>
      <c r="Z626" s="35"/>
    </row>
    <row r="627" spans="1:26" x14ac:dyDescent="0.25">
      <c r="A627" s="33"/>
      <c r="B627" s="34"/>
      <c r="C627" s="35"/>
      <c r="D627" s="35"/>
      <c r="E627" s="35"/>
      <c r="F627" s="35"/>
      <c r="G627" s="35"/>
      <c r="H627" s="35"/>
      <c r="I627" s="35"/>
      <c r="J627" s="35"/>
      <c r="K627" s="36"/>
      <c r="L627" s="37"/>
      <c r="M627" s="37"/>
      <c r="N627" s="37"/>
      <c r="O627" s="37"/>
      <c r="P627" s="37"/>
      <c r="Q627" s="37"/>
      <c r="R627" s="37"/>
      <c r="S627" s="38"/>
      <c r="T627" s="36"/>
      <c r="U627" s="36"/>
      <c r="V627" s="36"/>
      <c r="W627" s="36"/>
      <c r="X627" s="39"/>
      <c r="Y627" s="35"/>
      <c r="Z627" s="35"/>
    </row>
    <row r="628" spans="1:26" x14ac:dyDescent="0.25">
      <c r="A628" s="33"/>
      <c r="B628" s="34"/>
      <c r="C628" s="35"/>
      <c r="D628" s="35"/>
      <c r="E628" s="35"/>
      <c r="F628" s="35"/>
      <c r="G628" s="35"/>
      <c r="H628" s="35"/>
      <c r="I628" s="35"/>
      <c r="J628" s="35"/>
      <c r="K628" s="36"/>
      <c r="L628" s="37"/>
      <c r="M628" s="37"/>
      <c r="N628" s="37"/>
      <c r="O628" s="37"/>
      <c r="P628" s="37"/>
      <c r="Q628" s="37"/>
      <c r="R628" s="37"/>
      <c r="S628" s="38"/>
      <c r="T628" s="36"/>
      <c r="U628" s="36"/>
      <c r="V628" s="36"/>
      <c r="W628" s="36"/>
      <c r="X628" s="39"/>
      <c r="Y628" s="35"/>
      <c r="Z628" s="35"/>
    </row>
    <row r="629" spans="1:26" x14ac:dyDescent="0.25">
      <c r="A629" s="33"/>
      <c r="B629" s="34"/>
      <c r="C629" s="35"/>
      <c r="D629" s="35"/>
      <c r="E629" s="35"/>
      <c r="F629" s="35"/>
      <c r="G629" s="35"/>
      <c r="H629" s="35"/>
      <c r="I629" s="35"/>
      <c r="J629" s="35"/>
      <c r="K629" s="36"/>
      <c r="L629" s="37"/>
      <c r="M629" s="37"/>
      <c r="N629" s="37"/>
      <c r="O629" s="37"/>
      <c r="P629" s="37"/>
      <c r="Q629" s="37"/>
      <c r="R629" s="37"/>
      <c r="S629" s="38"/>
      <c r="T629" s="36"/>
      <c r="U629" s="36"/>
      <c r="V629" s="36"/>
      <c r="W629" s="36"/>
      <c r="X629" s="39"/>
      <c r="Y629" s="35"/>
      <c r="Z629" s="35"/>
    </row>
    <row r="630" spans="1:26" x14ac:dyDescent="0.25">
      <c r="A630" s="33"/>
      <c r="B630" s="34"/>
      <c r="C630" s="35"/>
      <c r="D630" s="35"/>
      <c r="E630" s="35"/>
      <c r="F630" s="35"/>
      <c r="G630" s="35"/>
      <c r="H630" s="35"/>
      <c r="I630" s="35"/>
      <c r="J630" s="35"/>
      <c r="K630" s="36"/>
      <c r="L630" s="37"/>
      <c r="M630" s="37"/>
      <c r="N630" s="37"/>
      <c r="O630" s="37"/>
      <c r="P630" s="37"/>
      <c r="Q630" s="37"/>
      <c r="R630" s="37"/>
      <c r="S630" s="38"/>
      <c r="T630" s="36"/>
      <c r="U630" s="36"/>
      <c r="V630" s="36"/>
      <c r="W630" s="36"/>
      <c r="X630" s="39"/>
      <c r="Y630" s="35"/>
      <c r="Z630" s="35"/>
    </row>
    <row r="631" spans="1:26" x14ac:dyDescent="0.25">
      <c r="A631" s="33"/>
      <c r="B631" s="34"/>
      <c r="C631" s="35"/>
      <c r="D631" s="35"/>
      <c r="E631" s="35"/>
      <c r="F631" s="35"/>
      <c r="G631" s="35"/>
      <c r="H631" s="35"/>
      <c r="I631" s="35"/>
      <c r="J631" s="35"/>
      <c r="K631" s="36"/>
      <c r="L631" s="37"/>
      <c r="M631" s="37"/>
      <c r="N631" s="37"/>
      <c r="O631" s="37"/>
      <c r="P631" s="37"/>
      <c r="Q631" s="37"/>
      <c r="R631" s="37"/>
      <c r="S631" s="38"/>
      <c r="T631" s="36"/>
      <c r="U631" s="36"/>
      <c r="V631" s="36"/>
      <c r="W631" s="36"/>
      <c r="X631" s="39"/>
      <c r="Y631" s="35"/>
      <c r="Z631" s="35"/>
    </row>
    <row r="632" spans="1:26" x14ac:dyDescent="0.25">
      <c r="A632" s="33"/>
      <c r="B632" s="34"/>
      <c r="C632" s="35"/>
      <c r="D632" s="35"/>
      <c r="E632" s="35"/>
      <c r="F632" s="35"/>
      <c r="G632" s="35"/>
      <c r="H632" s="35"/>
      <c r="I632" s="35"/>
      <c r="J632" s="35"/>
      <c r="K632" s="36"/>
      <c r="L632" s="37"/>
      <c r="M632" s="37"/>
      <c r="N632" s="37"/>
      <c r="O632" s="37"/>
      <c r="P632" s="37"/>
      <c r="Q632" s="37"/>
      <c r="R632" s="37"/>
      <c r="S632" s="38"/>
      <c r="T632" s="36"/>
      <c r="U632" s="36"/>
      <c r="V632" s="36"/>
      <c r="W632" s="36"/>
      <c r="X632" s="39"/>
      <c r="Y632" s="35"/>
      <c r="Z632" s="35"/>
    </row>
    <row r="633" spans="1:26" x14ac:dyDescent="0.25">
      <c r="A633" s="33"/>
      <c r="B633" s="34"/>
      <c r="C633" s="35"/>
      <c r="D633" s="35"/>
      <c r="E633" s="35"/>
      <c r="F633" s="35"/>
      <c r="G633" s="35"/>
      <c r="H633" s="35"/>
      <c r="I633" s="35"/>
      <c r="J633" s="35"/>
      <c r="K633" s="36"/>
      <c r="L633" s="37"/>
      <c r="M633" s="37"/>
      <c r="N633" s="37"/>
      <c r="O633" s="37"/>
      <c r="P633" s="37"/>
      <c r="Q633" s="37"/>
      <c r="R633" s="37"/>
      <c r="S633" s="38"/>
      <c r="T633" s="36"/>
      <c r="U633" s="36"/>
      <c r="V633" s="36"/>
      <c r="W633" s="36"/>
      <c r="X633" s="39"/>
      <c r="Y633" s="35"/>
      <c r="Z633" s="35"/>
    </row>
    <row r="634" spans="1:26" x14ac:dyDescent="0.25">
      <c r="A634" s="33"/>
      <c r="B634" s="34"/>
      <c r="C634" s="35"/>
      <c r="D634" s="35"/>
      <c r="E634" s="35"/>
      <c r="F634" s="35"/>
      <c r="G634" s="35"/>
      <c r="H634" s="35"/>
      <c r="I634" s="35"/>
      <c r="J634" s="35"/>
      <c r="K634" s="36"/>
      <c r="L634" s="37"/>
      <c r="M634" s="37"/>
      <c r="N634" s="37"/>
      <c r="O634" s="37"/>
      <c r="P634" s="37"/>
      <c r="Q634" s="37"/>
      <c r="R634" s="37"/>
      <c r="S634" s="38"/>
      <c r="T634" s="36"/>
      <c r="U634" s="36"/>
      <c r="V634" s="36"/>
      <c r="W634" s="36"/>
      <c r="X634" s="39"/>
      <c r="Y634" s="35"/>
      <c r="Z634" s="35"/>
    </row>
    <row r="635" spans="1:26" x14ac:dyDescent="0.25">
      <c r="A635" s="33"/>
      <c r="B635" s="34"/>
      <c r="C635" s="35"/>
      <c r="D635" s="35"/>
      <c r="E635" s="35"/>
      <c r="F635" s="35"/>
      <c r="G635" s="35"/>
      <c r="H635" s="35"/>
      <c r="I635" s="35"/>
      <c r="J635" s="35"/>
      <c r="K635" s="36"/>
      <c r="L635" s="37"/>
      <c r="M635" s="37"/>
      <c r="N635" s="37"/>
      <c r="O635" s="37"/>
      <c r="P635" s="37"/>
      <c r="Q635" s="37"/>
      <c r="R635" s="37"/>
      <c r="S635" s="38"/>
      <c r="T635" s="36"/>
      <c r="U635" s="36"/>
      <c r="V635" s="36"/>
      <c r="W635" s="36"/>
      <c r="X635" s="39"/>
      <c r="Y635" s="35"/>
      <c r="Z635" s="35"/>
    </row>
    <row r="636" spans="1:26" x14ac:dyDescent="0.25">
      <c r="A636" s="33"/>
      <c r="B636" s="34"/>
      <c r="C636" s="35"/>
      <c r="D636" s="35"/>
      <c r="E636" s="35"/>
      <c r="F636" s="35"/>
      <c r="G636" s="35"/>
      <c r="H636" s="35"/>
      <c r="I636" s="35"/>
      <c r="J636" s="35"/>
      <c r="K636" s="36"/>
      <c r="L636" s="37"/>
      <c r="M636" s="37"/>
      <c r="N636" s="37"/>
      <c r="O636" s="37"/>
      <c r="P636" s="37"/>
      <c r="Q636" s="37"/>
      <c r="R636" s="37"/>
      <c r="S636" s="38"/>
      <c r="T636" s="36"/>
      <c r="U636" s="36"/>
      <c r="V636" s="36"/>
      <c r="W636" s="36"/>
      <c r="X636" s="39"/>
      <c r="Y636" s="35"/>
      <c r="Z636" s="35"/>
    </row>
    <row r="637" spans="1:26" x14ac:dyDescent="0.25">
      <c r="A637" s="33"/>
      <c r="B637" s="34"/>
      <c r="C637" s="35"/>
      <c r="D637" s="35"/>
      <c r="E637" s="35"/>
      <c r="F637" s="35"/>
      <c r="G637" s="35"/>
      <c r="H637" s="35"/>
      <c r="I637" s="35"/>
      <c r="J637" s="35"/>
      <c r="K637" s="36"/>
      <c r="L637" s="37"/>
      <c r="M637" s="37"/>
      <c r="N637" s="37"/>
      <c r="O637" s="37"/>
      <c r="P637" s="37"/>
      <c r="Q637" s="37"/>
      <c r="R637" s="37"/>
      <c r="S637" s="38"/>
      <c r="T637" s="36"/>
      <c r="U637" s="36"/>
      <c r="V637" s="36"/>
      <c r="W637" s="36"/>
      <c r="X637" s="39"/>
      <c r="Y637" s="35"/>
      <c r="Z637" s="35"/>
    </row>
    <row r="638" spans="1:26" x14ac:dyDescent="0.25">
      <c r="A638" s="33"/>
      <c r="B638" s="34"/>
      <c r="C638" s="35"/>
      <c r="D638" s="35"/>
      <c r="E638" s="35"/>
      <c r="F638" s="35"/>
      <c r="G638" s="35"/>
      <c r="H638" s="35"/>
      <c r="I638" s="35"/>
      <c r="J638" s="35"/>
      <c r="K638" s="36"/>
      <c r="L638" s="37"/>
      <c r="M638" s="37"/>
      <c r="N638" s="37"/>
      <c r="O638" s="37"/>
      <c r="P638" s="37"/>
      <c r="Q638" s="37"/>
      <c r="R638" s="37"/>
      <c r="S638" s="38"/>
      <c r="T638" s="36"/>
      <c r="U638" s="36"/>
      <c r="V638" s="36"/>
      <c r="W638" s="36"/>
      <c r="X638" s="39"/>
      <c r="Y638" s="35"/>
      <c r="Z638" s="35"/>
    </row>
    <row r="639" spans="1:26" x14ac:dyDescent="0.25">
      <c r="A639" s="33"/>
      <c r="B639" s="34"/>
      <c r="C639" s="35"/>
      <c r="D639" s="35"/>
      <c r="E639" s="35"/>
      <c r="F639" s="35"/>
      <c r="G639" s="35"/>
      <c r="H639" s="35"/>
      <c r="I639" s="35"/>
      <c r="J639" s="35"/>
      <c r="K639" s="36"/>
      <c r="L639" s="37"/>
      <c r="M639" s="37"/>
      <c r="N639" s="37"/>
      <c r="O639" s="37"/>
      <c r="P639" s="37"/>
      <c r="Q639" s="37"/>
      <c r="R639" s="37"/>
      <c r="S639" s="38"/>
      <c r="T639" s="36"/>
      <c r="U639" s="36"/>
      <c r="V639" s="36"/>
      <c r="W639" s="36"/>
      <c r="X639" s="39"/>
      <c r="Y639" s="35"/>
      <c r="Z639" s="35"/>
    </row>
    <row r="640" spans="1:26" x14ac:dyDescent="0.25">
      <c r="A640" s="33"/>
      <c r="B640" s="34"/>
      <c r="C640" s="35"/>
      <c r="D640" s="35"/>
      <c r="E640" s="35"/>
      <c r="F640" s="35"/>
      <c r="G640" s="35"/>
      <c r="H640" s="35"/>
      <c r="I640" s="35"/>
      <c r="J640" s="35"/>
      <c r="K640" s="36"/>
      <c r="L640" s="37"/>
      <c r="M640" s="37"/>
      <c r="N640" s="37"/>
      <c r="O640" s="37"/>
      <c r="P640" s="37"/>
      <c r="Q640" s="37"/>
      <c r="R640" s="37"/>
      <c r="S640" s="38"/>
      <c r="T640" s="36"/>
      <c r="U640" s="36"/>
      <c r="V640" s="36"/>
      <c r="W640" s="36"/>
      <c r="X640" s="39"/>
      <c r="Y640" s="35"/>
      <c r="Z640" s="35"/>
    </row>
    <row r="641" spans="1:26" x14ac:dyDescent="0.25">
      <c r="A641" s="33"/>
      <c r="B641" s="34"/>
      <c r="C641" s="35"/>
      <c r="D641" s="35"/>
      <c r="E641" s="35"/>
      <c r="F641" s="35"/>
      <c r="G641" s="35"/>
      <c r="H641" s="35"/>
      <c r="I641" s="35"/>
      <c r="J641" s="35"/>
      <c r="K641" s="36"/>
      <c r="L641" s="37"/>
      <c r="M641" s="37"/>
      <c r="N641" s="37"/>
      <c r="O641" s="37"/>
      <c r="P641" s="37"/>
      <c r="Q641" s="37"/>
      <c r="R641" s="37"/>
      <c r="S641" s="38"/>
      <c r="T641" s="36"/>
      <c r="U641" s="36"/>
      <c r="V641" s="36"/>
      <c r="W641" s="36"/>
      <c r="X641" s="39"/>
      <c r="Y641" s="35"/>
      <c r="Z641" s="35"/>
    </row>
    <row r="642" spans="1:26" x14ac:dyDescent="0.25">
      <c r="A642" s="33"/>
      <c r="B642" s="34"/>
      <c r="C642" s="35"/>
      <c r="D642" s="35"/>
      <c r="E642" s="35"/>
      <c r="F642" s="35"/>
      <c r="G642" s="35"/>
      <c r="H642" s="35"/>
      <c r="I642" s="35"/>
      <c r="J642" s="35"/>
      <c r="K642" s="36"/>
      <c r="L642" s="37"/>
      <c r="M642" s="37"/>
      <c r="N642" s="37"/>
      <c r="O642" s="37"/>
      <c r="P642" s="37"/>
      <c r="Q642" s="37"/>
      <c r="R642" s="37"/>
      <c r="S642" s="38"/>
      <c r="T642" s="36"/>
      <c r="U642" s="36"/>
      <c r="V642" s="36"/>
      <c r="W642" s="36"/>
      <c r="X642" s="39"/>
      <c r="Y642" s="35"/>
      <c r="Z642" s="35"/>
    </row>
    <row r="643" spans="1:26" x14ac:dyDescent="0.25">
      <c r="A643" s="33"/>
      <c r="B643" s="34"/>
      <c r="C643" s="35"/>
      <c r="D643" s="35"/>
      <c r="E643" s="35"/>
      <c r="F643" s="35"/>
      <c r="G643" s="35"/>
      <c r="H643" s="35"/>
      <c r="I643" s="35"/>
      <c r="J643" s="35"/>
      <c r="K643" s="36"/>
      <c r="L643" s="37"/>
      <c r="M643" s="37"/>
      <c r="N643" s="37"/>
      <c r="O643" s="37"/>
      <c r="P643" s="37"/>
      <c r="Q643" s="37"/>
      <c r="R643" s="37"/>
      <c r="S643" s="38"/>
      <c r="T643" s="36"/>
      <c r="U643" s="36"/>
      <c r="V643" s="36"/>
      <c r="W643" s="36"/>
      <c r="X643" s="39"/>
      <c r="Y643" s="35"/>
      <c r="Z643" s="35"/>
    </row>
    <row r="644" spans="1:26" x14ac:dyDescent="0.25">
      <c r="A644" s="33"/>
      <c r="B644" s="34"/>
      <c r="C644" s="35"/>
      <c r="D644" s="35"/>
      <c r="E644" s="35"/>
      <c r="F644" s="35"/>
      <c r="G644" s="35"/>
      <c r="H644" s="35"/>
      <c r="I644" s="35"/>
      <c r="J644" s="35"/>
      <c r="K644" s="36"/>
      <c r="L644" s="37"/>
      <c r="M644" s="37"/>
      <c r="N644" s="37"/>
      <c r="O644" s="37"/>
      <c r="P644" s="37"/>
      <c r="Q644" s="37"/>
      <c r="R644" s="37"/>
      <c r="S644" s="38"/>
      <c r="T644" s="36"/>
      <c r="U644" s="36"/>
      <c r="V644" s="36"/>
      <c r="W644" s="36"/>
      <c r="X644" s="39"/>
      <c r="Y644" s="35"/>
      <c r="Z644" s="35"/>
    </row>
    <row r="645" spans="1:26" x14ac:dyDescent="0.25">
      <c r="A645" s="33"/>
      <c r="B645" s="34"/>
      <c r="C645" s="35"/>
      <c r="D645" s="35"/>
      <c r="E645" s="35"/>
      <c r="F645" s="35"/>
      <c r="G645" s="35"/>
      <c r="H645" s="35"/>
      <c r="I645" s="35"/>
      <c r="J645" s="35"/>
      <c r="K645" s="36"/>
      <c r="L645" s="37"/>
      <c r="M645" s="37"/>
      <c r="N645" s="37"/>
      <c r="O645" s="37"/>
      <c r="P645" s="37"/>
      <c r="Q645" s="37"/>
      <c r="R645" s="37"/>
      <c r="S645" s="38"/>
      <c r="T645" s="36"/>
      <c r="U645" s="36"/>
      <c r="V645" s="36"/>
      <c r="W645" s="36"/>
      <c r="X645" s="39"/>
      <c r="Y645" s="35"/>
      <c r="Z645" s="35"/>
    </row>
    <row r="646" spans="1:26" x14ac:dyDescent="0.25">
      <c r="A646" s="33"/>
      <c r="B646" s="34"/>
      <c r="C646" s="35"/>
      <c r="D646" s="35"/>
      <c r="E646" s="35"/>
      <c r="F646" s="35"/>
      <c r="G646" s="35"/>
      <c r="H646" s="35"/>
      <c r="I646" s="35"/>
      <c r="J646" s="35"/>
      <c r="K646" s="36"/>
      <c r="L646" s="37"/>
      <c r="M646" s="37"/>
      <c r="N646" s="37"/>
      <c r="O646" s="37"/>
      <c r="P646" s="37"/>
      <c r="Q646" s="37"/>
      <c r="R646" s="37"/>
      <c r="S646" s="38"/>
      <c r="T646" s="36"/>
      <c r="U646" s="36"/>
      <c r="V646" s="36"/>
      <c r="W646" s="36"/>
      <c r="X646" s="39"/>
      <c r="Y646" s="35"/>
      <c r="Z646" s="35"/>
    </row>
    <row r="647" spans="1:26" x14ac:dyDescent="0.25">
      <c r="A647" s="33"/>
      <c r="B647" s="34"/>
      <c r="C647" s="35"/>
      <c r="D647" s="35"/>
      <c r="E647" s="35"/>
      <c r="F647" s="35"/>
      <c r="G647" s="35"/>
      <c r="H647" s="35"/>
      <c r="I647" s="35"/>
      <c r="J647" s="35"/>
      <c r="K647" s="36"/>
      <c r="L647" s="37"/>
      <c r="M647" s="37"/>
      <c r="N647" s="37"/>
      <c r="O647" s="37"/>
      <c r="P647" s="37"/>
      <c r="Q647" s="37"/>
      <c r="R647" s="37"/>
      <c r="S647" s="38"/>
      <c r="T647" s="36"/>
      <c r="U647" s="36"/>
      <c r="V647" s="36"/>
      <c r="W647" s="36"/>
      <c r="X647" s="39"/>
      <c r="Y647" s="35"/>
      <c r="Z647" s="35"/>
    </row>
    <row r="648" spans="1:26" x14ac:dyDescent="0.25">
      <c r="A648" s="33"/>
      <c r="B648" s="34"/>
      <c r="C648" s="35"/>
      <c r="D648" s="35"/>
      <c r="E648" s="35"/>
      <c r="F648" s="35"/>
      <c r="G648" s="35"/>
      <c r="H648" s="35"/>
      <c r="I648" s="35"/>
      <c r="J648" s="35"/>
      <c r="K648" s="36"/>
      <c r="L648" s="37"/>
      <c r="M648" s="37"/>
      <c r="N648" s="37"/>
      <c r="O648" s="37"/>
      <c r="P648" s="37"/>
      <c r="Q648" s="37"/>
      <c r="R648" s="37"/>
      <c r="S648" s="38"/>
      <c r="T648" s="36"/>
      <c r="U648" s="36"/>
      <c r="V648" s="36"/>
      <c r="W648" s="36"/>
      <c r="X648" s="39"/>
      <c r="Y648" s="35"/>
      <c r="Z648" s="35"/>
    </row>
    <row r="649" spans="1:26" x14ac:dyDescent="0.25">
      <c r="A649" s="33"/>
      <c r="B649" s="34"/>
      <c r="C649" s="35"/>
      <c r="D649" s="35"/>
      <c r="E649" s="35"/>
      <c r="F649" s="35"/>
      <c r="G649" s="35"/>
      <c r="H649" s="35"/>
      <c r="I649" s="35"/>
      <c r="J649" s="35"/>
      <c r="K649" s="36"/>
      <c r="L649" s="37"/>
      <c r="M649" s="37"/>
      <c r="N649" s="37"/>
      <c r="O649" s="37"/>
      <c r="P649" s="37"/>
      <c r="Q649" s="37"/>
      <c r="R649" s="37"/>
      <c r="S649" s="38"/>
      <c r="T649" s="36"/>
      <c r="U649" s="36"/>
      <c r="V649" s="36"/>
      <c r="W649" s="36"/>
      <c r="X649" s="39"/>
      <c r="Y649" s="35"/>
      <c r="Z649" s="35"/>
    </row>
    <row r="650" spans="1:26" x14ac:dyDescent="0.25">
      <c r="A650" s="33"/>
      <c r="B650" s="34"/>
      <c r="C650" s="35"/>
      <c r="D650" s="35"/>
      <c r="E650" s="35"/>
      <c r="F650" s="35"/>
      <c r="G650" s="35"/>
      <c r="H650" s="35"/>
      <c r="I650" s="35"/>
      <c r="J650" s="35"/>
      <c r="K650" s="36"/>
      <c r="L650" s="37"/>
      <c r="M650" s="37"/>
      <c r="N650" s="37"/>
      <c r="O650" s="37"/>
      <c r="P650" s="37"/>
      <c r="Q650" s="37"/>
      <c r="R650" s="37"/>
      <c r="S650" s="38"/>
      <c r="T650" s="36"/>
      <c r="U650" s="36"/>
      <c r="V650" s="36"/>
      <c r="W650" s="36"/>
      <c r="X650" s="39"/>
      <c r="Y650" s="35"/>
      <c r="Z650" s="35"/>
    </row>
    <row r="651" spans="1:26" x14ac:dyDescent="0.25">
      <c r="A651" s="33"/>
      <c r="B651" s="34"/>
      <c r="C651" s="35"/>
      <c r="D651" s="35"/>
      <c r="E651" s="35"/>
      <c r="F651" s="35"/>
      <c r="G651" s="35"/>
      <c r="H651" s="35"/>
      <c r="I651" s="35"/>
      <c r="J651" s="35"/>
      <c r="K651" s="36"/>
      <c r="L651" s="37"/>
      <c r="M651" s="37"/>
      <c r="N651" s="37"/>
      <c r="O651" s="37"/>
      <c r="P651" s="37"/>
      <c r="Q651" s="37"/>
      <c r="R651" s="37"/>
      <c r="S651" s="38"/>
      <c r="T651" s="36"/>
      <c r="U651" s="36"/>
      <c r="V651" s="36"/>
      <c r="W651" s="36"/>
      <c r="X651" s="39"/>
      <c r="Y651" s="35"/>
      <c r="Z651" s="35"/>
    </row>
    <row r="652" spans="1:26" x14ac:dyDescent="0.25">
      <c r="A652" s="33"/>
      <c r="B652" s="34"/>
      <c r="C652" s="35"/>
      <c r="D652" s="35"/>
      <c r="E652" s="35"/>
      <c r="F652" s="35"/>
      <c r="G652" s="35"/>
      <c r="H652" s="35"/>
      <c r="I652" s="35"/>
      <c r="J652" s="35"/>
      <c r="K652" s="36"/>
      <c r="L652" s="37"/>
      <c r="M652" s="37"/>
      <c r="N652" s="37"/>
      <c r="O652" s="37"/>
      <c r="P652" s="37"/>
      <c r="Q652" s="37"/>
      <c r="R652" s="37"/>
      <c r="S652" s="38"/>
      <c r="T652" s="36"/>
      <c r="U652" s="36"/>
      <c r="V652" s="36"/>
      <c r="W652" s="36"/>
      <c r="X652" s="39"/>
      <c r="Y652" s="35"/>
      <c r="Z652" s="35"/>
    </row>
    <row r="653" spans="1:26" x14ac:dyDescent="0.25">
      <c r="A653" s="33"/>
      <c r="B653" s="34"/>
      <c r="C653" s="35"/>
      <c r="D653" s="35"/>
      <c r="E653" s="35"/>
      <c r="F653" s="35"/>
      <c r="G653" s="35"/>
      <c r="H653" s="35"/>
      <c r="I653" s="35"/>
      <c r="J653" s="35"/>
      <c r="K653" s="36"/>
      <c r="L653" s="37"/>
      <c r="M653" s="37"/>
      <c r="N653" s="37"/>
      <c r="O653" s="37"/>
      <c r="P653" s="37"/>
      <c r="Q653" s="37"/>
      <c r="R653" s="37"/>
      <c r="S653" s="38"/>
      <c r="T653" s="36"/>
      <c r="U653" s="36"/>
      <c r="V653" s="36"/>
      <c r="W653" s="36"/>
      <c r="X653" s="39"/>
      <c r="Y653" s="35"/>
      <c r="Z653" s="35"/>
    </row>
    <row r="654" spans="1:26" x14ac:dyDescent="0.25">
      <c r="A654" s="33"/>
      <c r="B654" s="34"/>
      <c r="C654" s="35"/>
      <c r="D654" s="35"/>
      <c r="E654" s="35"/>
      <c r="F654" s="35"/>
      <c r="G654" s="35"/>
      <c r="H654" s="35"/>
      <c r="I654" s="35"/>
      <c r="J654" s="35"/>
      <c r="K654" s="36"/>
      <c r="L654" s="37"/>
      <c r="M654" s="37"/>
      <c r="N654" s="37"/>
      <c r="O654" s="37"/>
      <c r="P654" s="37"/>
      <c r="Q654" s="37"/>
      <c r="R654" s="37"/>
      <c r="S654" s="38"/>
      <c r="T654" s="36"/>
      <c r="U654" s="36"/>
      <c r="V654" s="36"/>
      <c r="W654" s="36"/>
      <c r="X654" s="39"/>
      <c r="Y654" s="35"/>
      <c r="Z654" s="35"/>
    </row>
    <row r="655" spans="1:26" x14ac:dyDescent="0.25">
      <c r="A655" s="33"/>
      <c r="B655" s="34"/>
      <c r="C655" s="35"/>
      <c r="D655" s="35"/>
      <c r="E655" s="35"/>
      <c r="F655" s="35"/>
      <c r="G655" s="35"/>
      <c r="H655" s="35"/>
      <c r="I655" s="35"/>
      <c r="J655" s="35"/>
      <c r="K655" s="36"/>
      <c r="L655" s="37"/>
      <c r="M655" s="37"/>
      <c r="N655" s="37"/>
      <c r="O655" s="37"/>
      <c r="P655" s="37"/>
      <c r="Q655" s="37"/>
      <c r="R655" s="37"/>
      <c r="S655" s="38"/>
      <c r="T655" s="36"/>
      <c r="U655" s="36"/>
      <c r="V655" s="36"/>
      <c r="W655" s="36"/>
      <c r="X655" s="39"/>
      <c r="Y655" s="35"/>
      <c r="Z655" s="35"/>
    </row>
    <row r="656" spans="1:26" x14ac:dyDescent="0.25">
      <c r="A656" s="33"/>
      <c r="B656" s="34"/>
      <c r="C656" s="35"/>
      <c r="D656" s="35"/>
      <c r="E656" s="35"/>
      <c r="F656" s="35"/>
      <c r="G656" s="35"/>
      <c r="H656" s="35"/>
      <c r="I656" s="35"/>
      <c r="J656" s="35"/>
      <c r="K656" s="36"/>
      <c r="L656" s="37"/>
      <c r="M656" s="37"/>
      <c r="N656" s="37"/>
      <c r="O656" s="37"/>
      <c r="P656" s="37"/>
      <c r="Q656" s="37"/>
      <c r="R656" s="37"/>
      <c r="S656" s="38"/>
      <c r="T656" s="36"/>
      <c r="U656" s="36"/>
      <c r="V656" s="36"/>
      <c r="W656" s="36"/>
      <c r="X656" s="39"/>
      <c r="Y656" s="35"/>
      <c r="Z656" s="35"/>
    </row>
    <row r="657" spans="1:26" x14ac:dyDescent="0.25">
      <c r="A657" s="33"/>
      <c r="B657" s="34"/>
      <c r="C657" s="35"/>
      <c r="D657" s="35"/>
      <c r="E657" s="35"/>
      <c r="F657" s="35"/>
      <c r="G657" s="35"/>
      <c r="H657" s="35"/>
      <c r="I657" s="35"/>
      <c r="J657" s="35"/>
      <c r="K657" s="36"/>
      <c r="L657" s="37"/>
      <c r="M657" s="37"/>
      <c r="N657" s="37"/>
      <c r="O657" s="37"/>
      <c r="P657" s="37"/>
      <c r="Q657" s="37"/>
      <c r="R657" s="37"/>
      <c r="S657" s="38"/>
      <c r="T657" s="36"/>
      <c r="U657" s="36"/>
      <c r="V657" s="36"/>
      <c r="W657" s="36"/>
      <c r="X657" s="39"/>
      <c r="Y657" s="35"/>
      <c r="Z657" s="35"/>
    </row>
    <row r="658" spans="1:26" x14ac:dyDescent="0.25">
      <c r="A658" s="33"/>
      <c r="B658" s="34"/>
      <c r="C658" s="35"/>
      <c r="D658" s="35"/>
      <c r="E658" s="35"/>
      <c r="F658" s="35"/>
      <c r="G658" s="35"/>
      <c r="H658" s="35"/>
      <c r="I658" s="35"/>
      <c r="J658" s="35"/>
      <c r="K658" s="36"/>
      <c r="L658" s="37"/>
      <c r="M658" s="37"/>
      <c r="N658" s="37"/>
      <c r="O658" s="37"/>
      <c r="P658" s="37"/>
      <c r="Q658" s="37"/>
      <c r="R658" s="37"/>
      <c r="S658" s="38"/>
      <c r="T658" s="36"/>
      <c r="U658" s="36"/>
      <c r="V658" s="36"/>
      <c r="W658" s="36"/>
      <c r="X658" s="39"/>
      <c r="Y658" s="35"/>
      <c r="Z658" s="35"/>
    </row>
    <row r="659" spans="1:26" x14ac:dyDescent="0.25">
      <c r="A659" s="33"/>
      <c r="B659" s="34"/>
      <c r="C659" s="35"/>
      <c r="D659" s="35"/>
      <c r="E659" s="35"/>
      <c r="F659" s="35"/>
      <c r="G659" s="35"/>
      <c r="H659" s="35"/>
      <c r="I659" s="35"/>
      <c r="J659" s="35"/>
      <c r="K659" s="36"/>
      <c r="L659" s="37"/>
      <c r="M659" s="37"/>
      <c r="N659" s="37"/>
      <c r="O659" s="37"/>
      <c r="P659" s="37"/>
      <c r="Q659" s="37"/>
      <c r="R659" s="37"/>
      <c r="S659" s="38"/>
      <c r="T659" s="36"/>
      <c r="U659" s="36"/>
      <c r="V659" s="36"/>
      <c r="W659" s="36"/>
      <c r="X659" s="39"/>
      <c r="Y659" s="35"/>
      <c r="Z659" s="35"/>
    </row>
    <row r="660" spans="1:26" x14ac:dyDescent="0.25">
      <c r="A660" s="33"/>
      <c r="B660" s="34"/>
      <c r="C660" s="35"/>
      <c r="D660" s="35"/>
      <c r="E660" s="35"/>
      <c r="F660" s="35"/>
      <c r="G660" s="35"/>
      <c r="H660" s="35"/>
      <c r="I660" s="35"/>
      <c r="J660" s="35"/>
      <c r="K660" s="36"/>
      <c r="L660" s="37"/>
      <c r="M660" s="37"/>
      <c r="N660" s="37"/>
      <c r="O660" s="37"/>
      <c r="P660" s="37"/>
      <c r="Q660" s="37"/>
      <c r="R660" s="37"/>
      <c r="S660" s="38"/>
      <c r="T660" s="36"/>
      <c r="U660" s="36"/>
      <c r="V660" s="36"/>
      <c r="W660" s="36"/>
      <c r="X660" s="39"/>
      <c r="Y660" s="35"/>
      <c r="Z660" s="35"/>
    </row>
    <row r="661" spans="1:26" x14ac:dyDescent="0.25">
      <c r="A661" s="33"/>
      <c r="B661" s="34"/>
      <c r="C661" s="35"/>
      <c r="D661" s="35"/>
      <c r="E661" s="35"/>
      <c r="F661" s="35"/>
      <c r="G661" s="35"/>
      <c r="H661" s="35"/>
      <c r="I661" s="35"/>
      <c r="J661" s="35"/>
      <c r="K661" s="36"/>
      <c r="L661" s="37"/>
      <c r="M661" s="37"/>
      <c r="N661" s="37"/>
      <c r="O661" s="37"/>
      <c r="P661" s="37"/>
      <c r="Q661" s="37"/>
      <c r="R661" s="37"/>
      <c r="S661" s="38"/>
      <c r="T661" s="36"/>
      <c r="U661" s="36"/>
      <c r="V661" s="36"/>
      <c r="W661" s="36"/>
      <c r="X661" s="39"/>
      <c r="Y661" s="35"/>
      <c r="Z661" s="35"/>
    </row>
    <row r="662" spans="1:26" x14ac:dyDescent="0.25">
      <c r="A662" s="33"/>
      <c r="B662" s="34"/>
      <c r="C662" s="35"/>
      <c r="D662" s="35"/>
      <c r="E662" s="35"/>
      <c r="F662" s="35"/>
      <c r="G662" s="35"/>
      <c r="H662" s="35"/>
      <c r="I662" s="35"/>
      <c r="J662" s="35"/>
      <c r="K662" s="36"/>
      <c r="L662" s="37"/>
      <c r="M662" s="37"/>
      <c r="N662" s="37"/>
      <c r="O662" s="37"/>
      <c r="P662" s="37"/>
      <c r="Q662" s="37"/>
      <c r="R662" s="37"/>
      <c r="S662" s="38"/>
      <c r="T662" s="36"/>
      <c r="U662" s="36"/>
      <c r="V662" s="36"/>
      <c r="W662" s="36"/>
      <c r="X662" s="39"/>
      <c r="Y662" s="35"/>
      <c r="Z662" s="35"/>
    </row>
    <row r="663" spans="1:26" x14ac:dyDescent="0.25">
      <c r="A663" s="33"/>
      <c r="B663" s="34"/>
      <c r="C663" s="35"/>
      <c r="D663" s="35"/>
      <c r="E663" s="35"/>
      <c r="F663" s="35"/>
      <c r="G663" s="35"/>
      <c r="H663" s="35"/>
      <c r="I663" s="35"/>
      <c r="J663" s="35"/>
      <c r="K663" s="36"/>
      <c r="L663" s="37"/>
      <c r="M663" s="37"/>
      <c r="N663" s="37"/>
      <c r="O663" s="37"/>
      <c r="P663" s="37"/>
      <c r="Q663" s="37"/>
      <c r="R663" s="37"/>
      <c r="S663" s="38"/>
      <c r="T663" s="36"/>
      <c r="U663" s="36"/>
      <c r="V663" s="36"/>
      <c r="W663" s="36"/>
      <c r="X663" s="39"/>
      <c r="Y663" s="35"/>
      <c r="Z663" s="35"/>
    </row>
    <row r="664" spans="1:26" x14ac:dyDescent="0.25">
      <c r="A664" s="33"/>
      <c r="B664" s="34"/>
      <c r="C664" s="35"/>
      <c r="D664" s="35"/>
      <c r="E664" s="35"/>
      <c r="F664" s="35"/>
      <c r="G664" s="35"/>
      <c r="H664" s="35"/>
      <c r="I664" s="35"/>
      <c r="J664" s="35"/>
      <c r="K664" s="36"/>
      <c r="L664" s="37"/>
      <c r="M664" s="37"/>
      <c r="N664" s="37"/>
      <c r="O664" s="37"/>
      <c r="P664" s="37"/>
      <c r="Q664" s="37"/>
      <c r="R664" s="37"/>
      <c r="S664" s="38"/>
      <c r="T664" s="36"/>
      <c r="U664" s="36"/>
      <c r="V664" s="36"/>
      <c r="W664" s="36"/>
      <c r="X664" s="39"/>
      <c r="Y664" s="35"/>
      <c r="Z664" s="35"/>
    </row>
    <row r="665" spans="1:26" x14ac:dyDescent="0.25">
      <c r="A665" s="33"/>
      <c r="B665" s="34"/>
      <c r="C665" s="35"/>
      <c r="D665" s="35"/>
      <c r="E665" s="35"/>
      <c r="F665" s="35"/>
      <c r="G665" s="35"/>
      <c r="H665" s="35"/>
      <c r="I665" s="35"/>
      <c r="J665" s="35"/>
      <c r="K665" s="36"/>
      <c r="L665" s="37"/>
      <c r="M665" s="37"/>
      <c r="N665" s="37"/>
      <c r="O665" s="37"/>
      <c r="P665" s="37"/>
      <c r="Q665" s="37"/>
      <c r="R665" s="37"/>
      <c r="S665" s="38"/>
      <c r="T665" s="36"/>
      <c r="U665" s="36"/>
      <c r="V665" s="36"/>
      <c r="W665" s="36"/>
      <c r="X665" s="39"/>
      <c r="Y665" s="35"/>
      <c r="Z665" s="35"/>
    </row>
    <row r="666" spans="1:26" x14ac:dyDescent="0.25">
      <c r="A666" s="33"/>
      <c r="B666" s="34"/>
      <c r="C666" s="35"/>
      <c r="D666" s="35"/>
      <c r="E666" s="35"/>
      <c r="F666" s="35"/>
      <c r="G666" s="35"/>
      <c r="H666" s="35"/>
      <c r="I666" s="35"/>
      <c r="J666" s="35"/>
      <c r="K666" s="36"/>
      <c r="L666" s="37"/>
      <c r="M666" s="37"/>
      <c r="N666" s="37"/>
      <c r="O666" s="37"/>
      <c r="P666" s="37"/>
      <c r="Q666" s="37"/>
      <c r="R666" s="37"/>
      <c r="S666" s="38"/>
      <c r="T666" s="36"/>
      <c r="U666" s="36"/>
      <c r="V666" s="36"/>
      <c r="W666" s="36"/>
      <c r="X666" s="39"/>
      <c r="Y666" s="35"/>
      <c r="Z666" s="35"/>
    </row>
    <row r="667" spans="1:26" x14ac:dyDescent="0.25">
      <c r="A667" s="33"/>
      <c r="B667" s="34"/>
      <c r="C667" s="35"/>
      <c r="D667" s="35"/>
      <c r="E667" s="35"/>
      <c r="F667" s="35"/>
      <c r="G667" s="35"/>
      <c r="H667" s="35"/>
      <c r="I667" s="35"/>
      <c r="J667" s="35"/>
      <c r="K667" s="36"/>
      <c r="L667" s="37"/>
      <c r="M667" s="37"/>
      <c r="N667" s="37"/>
      <c r="O667" s="37"/>
      <c r="P667" s="37"/>
      <c r="Q667" s="37"/>
      <c r="R667" s="37"/>
      <c r="S667" s="38"/>
      <c r="T667" s="36"/>
      <c r="U667" s="36"/>
      <c r="V667" s="36"/>
      <c r="W667" s="36"/>
      <c r="X667" s="39"/>
      <c r="Y667" s="35"/>
      <c r="Z667" s="35"/>
    </row>
    <row r="668" spans="1:26" x14ac:dyDescent="0.25">
      <c r="A668" s="33"/>
      <c r="B668" s="34"/>
      <c r="C668" s="35"/>
      <c r="D668" s="35"/>
      <c r="E668" s="35"/>
      <c r="F668" s="35"/>
      <c r="G668" s="35"/>
      <c r="H668" s="35"/>
      <c r="I668" s="35"/>
      <c r="J668" s="35"/>
      <c r="K668" s="36"/>
      <c r="L668" s="37"/>
      <c r="M668" s="37"/>
      <c r="N668" s="37"/>
      <c r="O668" s="37"/>
      <c r="P668" s="37"/>
      <c r="Q668" s="37"/>
      <c r="R668" s="37"/>
      <c r="S668" s="38"/>
      <c r="T668" s="36"/>
      <c r="U668" s="36"/>
      <c r="V668" s="36"/>
      <c r="W668" s="36"/>
      <c r="X668" s="39"/>
      <c r="Y668" s="35"/>
      <c r="Z668" s="35"/>
    </row>
    <row r="669" spans="1:26" x14ac:dyDescent="0.25">
      <c r="A669" s="33"/>
      <c r="B669" s="34"/>
      <c r="C669" s="35"/>
      <c r="D669" s="35"/>
      <c r="E669" s="35"/>
      <c r="F669" s="35"/>
      <c r="G669" s="35"/>
      <c r="H669" s="35"/>
      <c r="I669" s="35"/>
      <c r="J669" s="35"/>
      <c r="K669" s="36"/>
      <c r="L669" s="37"/>
      <c r="M669" s="37"/>
      <c r="N669" s="37"/>
      <c r="O669" s="37"/>
      <c r="P669" s="37"/>
      <c r="Q669" s="37"/>
      <c r="R669" s="37"/>
      <c r="S669" s="38"/>
      <c r="T669" s="36"/>
      <c r="U669" s="36"/>
      <c r="V669" s="36"/>
      <c r="W669" s="36"/>
      <c r="X669" s="39"/>
      <c r="Y669" s="35"/>
      <c r="Z669" s="35"/>
    </row>
    <row r="670" spans="1:26" x14ac:dyDescent="0.25">
      <c r="A670" s="33"/>
      <c r="B670" s="34"/>
      <c r="C670" s="35"/>
      <c r="D670" s="35"/>
      <c r="E670" s="35"/>
      <c r="F670" s="35"/>
      <c r="G670" s="35"/>
      <c r="H670" s="35"/>
      <c r="I670" s="35"/>
      <c r="J670" s="35"/>
      <c r="K670" s="36"/>
      <c r="L670" s="37"/>
      <c r="M670" s="37"/>
      <c r="N670" s="37"/>
      <c r="O670" s="37"/>
      <c r="P670" s="37"/>
      <c r="Q670" s="37"/>
      <c r="R670" s="37"/>
      <c r="S670" s="38"/>
      <c r="T670" s="36"/>
      <c r="U670" s="36"/>
      <c r="V670" s="36"/>
      <c r="W670" s="36"/>
      <c r="X670" s="39"/>
      <c r="Y670" s="35"/>
      <c r="Z670" s="35"/>
    </row>
    <row r="671" spans="1:26" x14ac:dyDescent="0.25">
      <c r="A671" s="33"/>
      <c r="B671" s="34"/>
      <c r="C671" s="35"/>
      <c r="D671" s="35"/>
      <c r="E671" s="35"/>
      <c r="F671" s="35"/>
      <c r="G671" s="35"/>
      <c r="H671" s="35"/>
      <c r="I671" s="35"/>
      <c r="J671" s="35"/>
      <c r="K671" s="36"/>
      <c r="L671" s="37"/>
      <c r="M671" s="37"/>
      <c r="N671" s="37"/>
      <c r="O671" s="37"/>
      <c r="P671" s="37"/>
      <c r="Q671" s="37"/>
      <c r="R671" s="37"/>
      <c r="S671" s="38"/>
      <c r="T671" s="36"/>
      <c r="U671" s="36"/>
      <c r="V671" s="36"/>
      <c r="W671" s="36"/>
      <c r="X671" s="39"/>
      <c r="Y671" s="35"/>
      <c r="Z671" s="35"/>
    </row>
    <row r="672" spans="1:26" x14ac:dyDescent="0.25">
      <c r="A672" s="33"/>
      <c r="B672" s="34"/>
      <c r="C672" s="35"/>
      <c r="D672" s="35"/>
      <c r="E672" s="35"/>
      <c r="F672" s="35"/>
      <c r="G672" s="35"/>
      <c r="H672" s="35"/>
      <c r="I672" s="35"/>
      <c r="J672" s="35"/>
      <c r="K672" s="36"/>
      <c r="L672" s="37"/>
      <c r="M672" s="37"/>
      <c r="N672" s="37"/>
      <c r="O672" s="37"/>
      <c r="P672" s="37"/>
      <c r="Q672" s="37"/>
      <c r="R672" s="37"/>
      <c r="S672" s="38"/>
      <c r="T672" s="36"/>
      <c r="U672" s="36"/>
      <c r="V672" s="36"/>
      <c r="W672" s="36"/>
      <c r="X672" s="39"/>
      <c r="Y672" s="35"/>
      <c r="Z672" s="35"/>
    </row>
    <row r="673" spans="1:26" x14ac:dyDescent="0.25">
      <c r="A673" s="33"/>
      <c r="B673" s="34"/>
      <c r="C673" s="35"/>
      <c r="D673" s="35"/>
      <c r="E673" s="35"/>
      <c r="F673" s="35"/>
      <c r="G673" s="35"/>
      <c r="H673" s="35"/>
      <c r="I673" s="35"/>
      <c r="J673" s="35"/>
      <c r="K673" s="36"/>
      <c r="L673" s="37"/>
      <c r="M673" s="37"/>
      <c r="N673" s="37"/>
      <c r="O673" s="37"/>
      <c r="P673" s="37"/>
      <c r="Q673" s="37"/>
      <c r="R673" s="37"/>
      <c r="S673" s="38"/>
      <c r="T673" s="36"/>
      <c r="U673" s="36"/>
      <c r="V673" s="36"/>
      <c r="W673" s="36"/>
      <c r="X673" s="39"/>
      <c r="Y673" s="35"/>
      <c r="Z673" s="35"/>
    </row>
    <row r="674" spans="1:26" x14ac:dyDescent="0.25">
      <c r="A674" s="33"/>
      <c r="B674" s="34"/>
      <c r="C674" s="35"/>
      <c r="D674" s="35"/>
      <c r="E674" s="35"/>
      <c r="F674" s="35"/>
      <c r="G674" s="35"/>
      <c r="H674" s="35"/>
      <c r="I674" s="35"/>
      <c r="J674" s="35"/>
      <c r="K674" s="36"/>
      <c r="L674" s="37"/>
      <c r="M674" s="37"/>
      <c r="N674" s="37"/>
      <c r="O674" s="37"/>
      <c r="P674" s="37"/>
      <c r="Q674" s="37"/>
      <c r="R674" s="37"/>
      <c r="S674" s="38"/>
      <c r="T674" s="36"/>
      <c r="U674" s="36"/>
      <c r="V674" s="36"/>
      <c r="W674" s="36"/>
      <c r="X674" s="39"/>
      <c r="Y674" s="35"/>
      <c r="Z674" s="35"/>
    </row>
    <row r="675" spans="1:26" x14ac:dyDescent="0.25">
      <c r="A675" s="33"/>
      <c r="B675" s="34"/>
      <c r="C675" s="35"/>
      <c r="D675" s="35"/>
      <c r="E675" s="35"/>
      <c r="F675" s="35"/>
      <c r="G675" s="35"/>
      <c r="H675" s="35"/>
      <c r="I675" s="35"/>
      <c r="J675" s="35"/>
      <c r="K675" s="36"/>
      <c r="L675" s="37"/>
      <c r="M675" s="37"/>
      <c r="N675" s="37"/>
      <c r="O675" s="37"/>
      <c r="P675" s="37"/>
      <c r="Q675" s="37"/>
      <c r="R675" s="37"/>
      <c r="S675" s="38"/>
      <c r="T675" s="36"/>
      <c r="U675" s="36"/>
      <c r="V675" s="36"/>
      <c r="W675" s="36"/>
      <c r="X675" s="39"/>
      <c r="Y675" s="35"/>
      <c r="Z675" s="35"/>
    </row>
    <row r="676" spans="1:26" x14ac:dyDescent="0.25">
      <c r="A676" s="33"/>
      <c r="B676" s="34"/>
      <c r="C676" s="35"/>
      <c r="D676" s="35"/>
      <c r="E676" s="35"/>
      <c r="F676" s="35"/>
      <c r="G676" s="35"/>
      <c r="H676" s="35"/>
      <c r="I676" s="35"/>
      <c r="J676" s="35"/>
      <c r="K676" s="36"/>
      <c r="L676" s="37"/>
      <c r="M676" s="37"/>
      <c r="N676" s="37"/>
      <c r="O676" s="37"/>
      <c r="P676" s="37"/>
      <c r="Q676" s="37"/>
      <c r="R676" s="37"/>
      <c r="S676" s="38"/>
      <c r="T676" s="36"/>
      <c r="U676" s="36"/>
      <c r="V676" s="36"/>
      <c r="W676" s="36"/>
      <c r="X676" s="39"/>
      <c r="Y676" s="35"/>
      <c r="Z676" s="35"/>
    </row>
    <row r="677" spans="1:26" x14ac:dyDescent="0.25">
      <c r="A677" s="33"/>
      <c r="B677" s="34"/>
      <c r="C677" s="35"/>
      <c r="D677" s="35"/>
      <c r="E677" s="35"/>
      <c r="F677" s="35"/>
      <c r="G677" s="35"/>
      <c r="H677" s="35"/>
      <c r="I677" s="35"/>
      <c r="J677" s="35"/>
      <c r="K677" s="36"/>
      <c r="L677" s="37"/>
      <c r="M677" s="37"/>
      <c r="N677" s="37"/>
      <c r="O677" s="37"/>
      <c r="P677" s="37"/>
      <c r="Q677" s="37"/>
      <c r="R677" s="37"/>
      <c r="S677" s="38"/>
      <c r="T677" s="36"/>
      <c r="U677" s="36"/>
      <c r="V677" s="36"/>
      <c r="W677" s="36"/>
      <c r="X677" s="39"/>
      <c r="Y677" s="35"/>
      <c r="Z677" s="35"/>
    </row>
    <row r="678" spans="1:26" x14ac:dyDescent="0.25">
      <c r="A678" s="33"/>
      <c r="B678" s="34"/>
      <c r="C678" s="35"/>
      <c r="D678" s="35"/>
      <c r="E678" s="35"/>
      <c r="F678" s="35"/>
      <c r="G678" s="35"/>
      <c r="H678" s="35"/>
      <c r="I678" s="35"/>
      <c r="J678" s="35"/>
      <c r="K678" s="36"/>
      <c r="L678" s="37"/>
      <c r="M678" s="37"/>
      <c r="N678" s="37"/>
      <c r="O678" s="37"/>
      <c r="P678" s="37"/>
      <c r="Q678" s="37"/>
      <c r="R678" s="37"/>
      <c r="S678" s="38"/>
      <c r="T678" s="36"/>
      <c r="U678" s="36"/>
      <c r="V678" s="36"/>
      <c r="W678" s="36"/>
      <c r="X678" s="39"/>
      <c r="Y678" s="35"/>
      <c r="Z678" s="35"/>
    </row>
    <row r="679" spans="1:26" x14ac:dyDescent="0.25">
      <c r="A679" s="33"/>
      <c r="B679" s="34"/>
      <c r="C679" s="35"/>
      <c r="D679" s="35"/>
      <c r="E679" s="35"/>
      <c r="F679" s="35"/>
      <c r="G679" s="35"/>
      <c r="H679" s="35"/>
      <c r="I679" s="35"/>
      <c r="J679" s="35"/>
      <c r="K679" s="36"/>
      <c r="L679" s="37"/>
      <c r="M679" s="37"/>
      <c r="N679" s="37"/>
      <c r="O679" s="37"/>
      <c r="P679" s="37"/>
      <c r="Q679" s="37"/>
      <c r="R679" s="37"/>
      <c r="S679" s="38"/>
      <c r="T679" s="36"/>
      <c r="U679" s="36"/>
      <c r="V679" s="36"/>
      <c r="W679" s="36"/>
      <c r="X679" s="39"/>
      <c r="Y679" s="35"/>
      <c r="Z679" s="35"/>
    </row>
    <row r="680" spans="1:26" x14ac:dyDescent="0.25">
      <c r="A680" s="33"/>
      <c r="B680" s="34"/>
      <c r="C680" s="35"/>
      <c r="D680" s="35"/>
      <c r="E680" s="35"/>
      <c r="F680" s="35"/>
      <c r="G680" s="35"/>
      <c r="H680" s="35"/>
      <c r="I680" s="35"/>
      <c r="J680" s="35"/>
      <c r="K680" s="36"/>
      <c r="L680" s="37"/>
      <c r="M680" s="37"/>
      <c r="N680" s="37"/>
      <c r="O680" s="37"/>
      <c r="P680" s="37"/>
      <c r="Q680" s="37"/>
      <c r="R680" s="37"/>
      <c r="S680" s="38"/>
      <c r="T680" s="36"/>
      <c r="U680" s="36"/>
      <c r="V680" s="36"/>
      <c r="W680" s="36"/>
      <c r="X680" s="39"/>
      <c r="Y680" s="35"/>
      <c r="Z680" s="35"/>
    </row>
    <row r="681" spans="1:26" x14ac:dyDescent="0.25">
      <c r="A681" s="33"/>
      <c r="B681" s="34"/>
      <c r="C681" s="35"/>
      <c r="D681" s="35"/>
      <c r="E681" s="35"/>
      <c r="F681" s="35"/>
      <c r="G681" s="35"/>
      <c r="H681" s="35"/>
      <c r="I681" s="35"/>
      <c r="J681" s="35"/>
      <c r="K681" s="36"/>
      <c r="L681" s="37"/>
      <c r="M681" s="37"/>
      <c r="N681" s="37"/>
      <c r="O681" s="37"/>
      <c r="P681" s="37"/>
      <c r="Q681" s="37"/>
      <c r="R681" s="37"/>
      <c r="S681" s="38"/>
      <c r="T681" s="36"/>
      <c r="U681" s="36"/>
      <c r="V681" s="36"/>
      <c r="W681" s="36"/>
      <c r="X681" s="39"/>
      <c r="Y681" s="35"/>
      <c r="Z681" s="35"/>
    </row>
    <row r="682" spans="1:26" x14ac:dyDescent="0.25">
      <c r="A682" s="33"/>
      <c r="B682" s="34"/>
      <c r="C682" s="35"/>
      <c r="D682" s="35"/>
      <c r="E682" s="35"/>
      <c r="F682" s="35"/>
      <c r="G682" s="35"/>
      <c r="H682" s="35"/>
      <c r="I682" s="35"/>
      <c r="J682" s="35"/>
      <c r="K682" s="36"/>
      <c r="L682" s="37"/>
      <c r="M682" s="37"/>
      <c r="N682" s="37"/>
      <c r="O682" s="37"/>
      <c r="P682" s="37"/>
      <c r="Q682" s="37"/>
      <c r="R682" s="37"/>
      <c r="S682" s="38"/>
      <c r="T682" s="36"/>
      <c r="U682" s="36"/>
      <c r="V682" s="36"/>
      <c r="W682" s="36"/>
      <c r="X682" s="39"/>
      <c r="Y682" s="35"/>
      <c r="Z682" s="35"/>
    </row>
    <row r="683" spans="1:26" x14ac:dyDescent="0.25">
      <c r="A683" s="33"/>
      <c r="B683" s="34"/>
      <c r="C683" s="35"/>
      <c r="D683" s="35"/>
      <c r="E683" s="35"/>
      <c r="F683" s="35"/>
      <c r="G683" s="35"/>
      <c r="H683" s="35"/>
      <c r="I683" s="35"/>
      <c r="J683" s="35"/>
      <c r="K683" s="36"/>
      <c r="L683" s="37"/>
      <c r="M683" s="37"/>
      <c r="N683" s="37"/>
      <c r="O683" s="37"/>
      <c r="P683" s="37"/>
      <c r="Q683" s="37"/>
      <c r="R683" s="37"/>
      <c r="S683" s="38"/>
      <c r="T683" s="36"/>
      <c r="U683" s="36"/>
      <c r="V683" s="36"/>
      <c r="W683" s="36"/>
      <c r="X683" s="39"/>
      <c r="Y683" s="35"/>
      <c r="Z683" s="35"/>
    </row>
    <row r="684" spans="1:26" x14ac:dyDescent="0.25">
      <c r="A684" s="33"/>
      <c r="B684" s="34"/>
      <c r="C684" s="35"/>
      <c r="D684" s="35"/>
      <c r="E684" s="35"/>
      <c r="F684" s="35"/>
      <c r="G684" s="35"/>
      <c r="H684" s="35"/>
      <c r="I684" s="35"/>
      <c r="J684" s="35"/>
      <c r="K684" s="36"/>
      <c r="L684" s="37"/>
      <c r="M684" s="37"/>
      <c r="N684" s="37"/>
      <c r="O684" s="37"/>
      <c r="P684" s="37"/>
      <c r="Q684" s="37"/>
      <c r="R684" s="37"/>
      <c r="S684" s="38"/>
      <c r="T684" s="36"/>
      <c r="U684" s="36"/>
      <c r="V684" s="36"/>
      <c r="W684" s="36"/>
      <c r="X684" s="39"/>
      <c r="Y684" s="35"/>
      <c r="Z684" s="35"/>
    </row>
    <row r="685" spans="1:26" x14ac:dyDescent="0.25">
      <c r="A685" s="33"/>
      <c r="B685" s="34"/>
      <c r="C685" s="35"/>
      <c r="D685" s="35"/>
      <c r="E685" s="35"/>
      <c r="F685" s="35"/>
      <c r="G685" s="35"/>
      <c r="H685" s="35"/>
      <c r="I685" s="35"/>
      <c r="J685" s="35"/>
      <c r="K685" s="36"/>
      <c r="L685" s="37"/>
      <c r="M685" s="37"/>
      <c r="N685" s="37"/>
      <c r="O685" s="37"/>
      <c r="P685" s="37"/>
      <c r="Q685" s="37"/>
      <c r="R685" s="37"/>
      <c r="S685" s="38"/>
      <c r="T685" s="36"/>
      <c r="U685" s="36"/>
      <c r="V685" s="36"/>
      <c r="W685" s="36"/>
      <c r="X685" s="39"/>
      <c r="Y685" s="35"/>
      <c r="Z685" s="35"/>
    </row>
    <row r="686" spans="1:26" x14ac:dyDescent="0.25">
      <c r="A686" s="33"/>
      <c r="B686" s="34"/>
      <c r="C686" s="35"/>
      <c r="D686" s="35"/>
      <c r="E686" s="35"/>
      <c r="F686" s="35"/>
      <c r="G686" s="35"/>
      <c r="H686" s="35"/>
      <c r="I686" s="35"/>
      <c r="J686" s="35"/>
      <c r="K686" s="36"/>
      <c r="L686" s="37"/>
      <c r="M686" s="37"/>
      <c r="N686" s="37"/>
      <c r="O686" s="37"/>
      <c r="P686" s="37"/>
      <c r="Q686" s="37"/>
      <c r="R686" s="37"/>
      <c r="S686" s="38"/>
      <c r="T686" s="36"/>
      <c r="U686" s="36"/>
      <c r="V686" s="36"/>
      <c r="W686" s="36"/>
      <c r="X686" s="39"/>
      <c r="Y686" s="35"/>
      <c r="Z686" s="35"/>
    </row>
    <row r="687" spans="1:26" x14ac:dyDescent="0.25">
      <c r="A687" s="33"/>
      <c r="B687" s="34"/>
      <c r="C687" s="35"/>
      <c r="D687" s="35"/>
      <c r="E687" s="35"/>
      <c r="F687" s="35"/>
      <c r="G687" s="35"/>
      <c r="H687" s="35"/>
      <c r="I687" s="35"/>
      <c r="J687" s="35"/>
      <c r="K687" s="36"/>
      <c r="L687" s="37"/>
      <c r="M687" s="37"/>
      <c r="N687" s="37"/>
      <c r="O687" s="37"/>
      <c r="P687" s="37"/>
      <c r="Q687" s="37"/>
      <c r="R687" s="37"/>
      <c r="S687" s="38"/>
      <c r="T687" s="36"/>
      <c r="U687" s="36"/>
      <c r="V687" s="36"/>
      <c r="W687" s="36"/>
      <c r="X687" s="39"/>
      <c r="Y687" s="35"/>
      <c r="Z687" s="35"/>
    </row>
    <row r="688" spans="1:26" x14ac:dyDescent="0.25">
      <c r="A688" s="33"/>
      <c r="B688" s="34"/>
      <c r="C688" s="35"/>
      <c r="D688" s="35"/>
      <c r="E688" s="35"/>
      <c r="F688" s="35"/>
      <c r="G688" s="35"/>
      <c r="H688" s="35"/>
      <c r="I688" s="35"/>
      <c r="J688" s="35"/>
      <c r="K688" s="36"/>
      <c r="L688" s="37"/>
      <c r="M688" s="37"/>
      <c r="N688" s="37"/>
      <c r="O688" s="37"/>
      <c r="P688" s="37"/>
      <c r="Q688" s="37"/>
      <c r="R688" s="37"/>
      <c r="S688" s="38"/>
      <c r="T688" s="36"/>
      <c r="U688" s="36"/>
      <c r="V688" s="36"/>
      <c r="W688" s="36"/>
      <c r="X688" s="39"/>
      <c r="Y688" s="35"/>
      <c r="Z688" s="35"/>
    </row>
    <row r="689" spans="1:26" x14ac:dyDescent="0.25">
      <c r="A689" s="33"/>
      <c r="B689" s="34"/>
      <c r="C689" s="35"/>
      <c r="D689" s="35"/>
      <c r="E689" s="35"/>
      <c r="F689" s="35"/>
      <c r="G689" s="35"/>
      <c r="H689" s="35"/>
      <c r="I689" s="35"/>
      <c r="J689" s="35"/>
      <c r="K689" s="36"/>
      <c r="L689" s="37"/>
      <c r="M689" s="37"/>
      <c r="N689" s="37"/>
      <c r="O689" s="37"/>
      <c r="P689" s="37"/>
      <c r="Q689" s="37"/>
      <c r="R689" s="37"/>
      <c r="S689" s="38"/>
      <c r="T689" s="36"/>
      <c r="U689" s="36"/>
      <c r="V689" s="36"/>
      <c r="W689" s="36"/>
      <c r="X689" s="39"/>
      <c r="Y689" s="35"/>
      <c r="Z689" s="35"/>
    </row>
    <row r="690" spans="1:26" x14ac:dyDescent="0.25">
      <c r="A690" s="33"/>
      <c r="B690" s="34"/>
      <c r="C690" s="35"/>
      <c r="D690" s="35"/>
      <c r="E690" s="35"/>
      <c r="F690" s="35"/>
      <c r="G690" s="35"/>
      <c r="H690" s="35"/>
      <c r="I690" s="35"/>
      <c r="J690" s="35"/>
      <c r="K690" s="36"/>
      <c r="L690" s="37"/>
      <c r="M690" s="37"/>
      <c r="N690" s="37"/>
      <c r="O690" s="37"/>
      <c r="P690" s="37"/>
      <c r="Q690" s="37"/>
      <c r="R690" s="37"/>
      <c r="S690" s="38"/>
      <c r="T690" s="36"/>
      <c r="U690" s="36"/>
      <c r="V690" s="36"/>
      <c r="W690" s="36"/>
      <c r="X690" s="39"/>
      <c r="Y690" s="35"/>
      <c r="Z690" s="35"/>
    </row>
    <row r="691" spans="1:26" x14ac:dyDescent="0.25">
      <c r="A691" s="33"/>
      <c r="B691" s="34"/>
      <c r="C691" s="35"/>
      <c r="D691" s="35"/>
      <c r="E691" s="35"/>
      <c r="F691" s="35"/>
      <c r="G691" s="35"/>
      <c r="H691" s="35"/>
      <c r="I691" s="35"/>
      <c r="J691" s="35"/>
      <c r="K691" s="36"/>
      <c r="L691" s="37"/>
      <c r="M691" s="37"/>
      <c r="N691" s="37"/>
      <c r="O691" s="37"/>
      <c r="P691" s="37"/>
      <c r="Q691" s="37"/>
      <c r="R691" s="37"/>
      <c r="S691" s="38"/>
      <c r="T691" s="36"/>
      <c r="U691" s="36"/>
      <c r="V691" s="36"/>
      <c r="W691" s="36"/>
      <c r="X691" s="39"/>
      <c r="Y691" s="35"/>
      <c r="Z691" s="35"/>
    </row>
    <row r="692" spans="1:26" x14ac:dyDescent="0.25">
      <c r="A692" s="33"/>
      <c r="B692" s="34"/>
      <c r="C692" s="35"/>
      <c r="D692" s="35"/>
      <c r="E692" s="35"/>
      <c r="F692" s="35"/>
      <c r="G692" s="35"/>
      <c r="H692" s="35"/>
      <c r="I692" s="35"/>
      <c r="J692" s="35"/>
      <c r="K692" s="36"/>
      <c r="L692" s="37"/>
      <c r="M692" s="37"/>
      <c r="N692" s="37"/>
      <c r="O692" s="37"/>
      <c r="P692" s="37"/>
      <c r="Q692" s="37"/>
      <c r="R692" s="37"/>
      <c r="S692" s="38"/>
      <c r="T692" s="36"/>
      <c r="U692" s="36"/>
      <c r="V692" s="36"/>
      <c r="W692" s="36"/>
      <c r="X692" s="39"/>
      <c r="Y692" s="35"/>
      <c r="Z692" s="35"/>
    </row>
    <row r="693" spans="1:26" x14ac:dyDescent="0.25">
      <c r="A693" s="33"/>
      <c r="B693" s="34"/>
      <c r="C693" s="35"/>
      <c r="D693" s="35"/>
      <c r="E693" s="35"/>
      <c r="F693" s="35"/>
      <c r="G693" s="35"/>
      <c r="H693" s="35"/>
      <c r="I693" s="35"/>
      <c r="J693" s="35"/>
      <c r="K693" s="36"/>
      <c r="L693" s="37"/>
      <c r="M693" s="37"/>
      <c r="N693" s="37"/>
      <c r="O693" s="37"/>
      <c r="P693" s="37"/>
      <c r="Q693" s="37"/>
      <c r="R693" s="37"/>
      <c r="S693" s="38"/>
      <c r="T693" s="36"/>
      <c r="U693" s="36"/>
      <c r="V693" s="36"/>
      <c r="W693" s="36"/>
      <c r="X693" s="39"/>
      <c r="Y693" s="35"/>
      <c r="Z693" s="35"/>
    </row>
    <row r="694" spans="1:26" x14ac:dyDescent="0.25">
      <c r="A694" s="33"/>
      <c r="B694" s="34"/>
      <c r="C694" s="35"/>
      <c r="D694" s="35"/>
      <c r="E694" s="35"/>
      <c r="F694" s="35"/>
      <c r="G694" s="35"/>
      <c r="H694" s="35"/>
      <c r="I694" s="35"/>
      <c r="J694" s="35"/>
      <c r="K694" s="36"/>
      <c r="L694" s="37"/>
      <c r="M694" s="37"/>
      <c r="N694" s="37"/>
      <c r="O694" s="37"/>
      <c r="P694" s="37"/>
      <c r="Q694" s="37"/>
      <c r="R694" s="37"/>
      <c r="S694" s="38"/>
      <c r="T694" s="36"/>
      <c r="U694" s="36"/>
      <c r="V694" s="36"/>
      <c r="W694" s="36"/>
      <c r="X694" s="39"/>
      <c r="Y694" s="35"/>
      <c r="Z694" s="35"/>
    </row>
    <row r="695" spans="1:26" x14ac:dyDescent="0.25">
      <c r="A695" s="33"/>
      <c r="B695" s="34"/>
      <c r="C695" s="35"/>
      <c r="D695" s="35"/>
      <c r="E695" s="35"/>
      <c r="F695" s="35"/>
      <c r="G695" s="35"/>
      <c r="H695" s="35"/>
      <c r="I695" s="35"/>
      <c r="J695" s="35"/>
      <c r="K695" s="36"/>
      <c r="L695" s="37"/>
      <c r="M695" s="37"/>
      <c r="N695" s="37"/>
      <c r="O695" s="37"/>
      <c r="P695" s="37"/>
      <c r="Q695" s="37"/>
      <c r="R695" s="37"/>
      <c r="S695" s="38"/>
      <c r="T695" s="36"/>
      <c r="U695" s="36"/>
      <c r="V695" s="36"/>
      <c r="W695" s="36"/>
      <c r="X695" s="39"/>
      <c r="Y695" s="35"/>
      <c r="Z695" s="35"/>
    </row>
    <row r="696" spans="1:26" x14ac:dyDescent="0.25">
      <c r="A696" s="33"/>
      <c r="B696" s="34"/>
      <c r="C696" s="35"/>
      <c r="D696" s="35"/>
      <c r="E696" s="35"/>
      <c r="F696" s="35"/>
      <c r="G696" s="35"/>
      <c r="H696" s="35"/>
      <c r="I696" s="35"/>
      <c r="J696" s="35"/>
      <c r="K696" s="36"/>
      <c r="L696" s="37"/>
      <c r="M696" s="37"/>
      <c r="N696" s="37"/>
      <c r="O696" s="37"/>
      <c r="P696" s="37"/>
      <c r="Q696" s="37"/>
      <c r="R696" s="37"/>
      <c r="S696" s="38"/>
      <c r="T696" s="36"/>
      <c r="U696" s="36"/>
      <c r="V696" s="36"/>
      <c r="W696" s="36"/>
      <c r="X696" s="39"/>
      <c r="Y696" s="35"/>
      <c r="Z696" s="35"/>
    </row>
    <row r="697" spans="1:26" x14ac:dyDescent="0.25">
      <c r="A697" s="33"/>
      <c r="B697" s="34"/>
      <c r="C697" s="35"/>
      <c r="D697" s="35"/>
      <c r="E697" s="35"/>
      <c r="F697" s="35"/>
      <c r="G697" s="35"/>
      <c r="H697" s="35"/>
      <c r="I697" s="35"/>
      <c r="J697" s="35"/>
      <c r="K697" s="36"/>
      <c r="L697" s="37"/>
      <c r="M697" s="37"/>
      <c r="N697" s="37"/>
      <c r="O697" s="37"/>
      <c r="P697" s="37"/>
      <c r="Q697" s="37"/>
      <c r="R697" s="37"/>
      <c r="S697" s="38"/>
      <c r="T697" s="36"/>
      <c r="U697" s="36"/>
      <c r="V697" s="36"/>
      <c r="W697" s="36"/>
      <c r="X697" s="39"/>
      <c r="Y697" s="35"/>
      <c r="Z697" s="35"/>
    </row>
    <row r="698" spans="1:26" x14ac:dyDescent="0.25">
      <c r="A698" s="33"/>
      <c r="B698" s="34"/>
      <c r="C698" s="35"/>
      <c r="D698" s="35"/>
      <c r="E698" s="35"/>
      <c r="F698" s="35"/>
      <c r="G698" s="35"/>
      <c r="H698" s="35"/>
      <c r="I698" s="35"/>
      <c r="J698" s="35"/>
      <c r="K698" s="36"/>
      <c r="L698" s="37"/>
      <c r="M698" s="37"/>
      <c r="N698" s="37"/>
      <c r="O698" s="37"/>
      <c r="P698" s="37"/>
      <c r="Q698" s="37"/>
      <c r="R698" s="37"/>
      <c r="S698" s="38"/>
      <c r="T698" s="36"/>
      <c r="U698" s="36"/>
      <c r="V698" s="36"/>
      <c r="W698" s="36"/>
      <c r="X698" s="39"/>
      <c r="Y698" s="35"/>
      <c r="Z698" s="35"/>
    </row>
    <row r="699" spans="1:26" x14ac:dyDescent="0.25">
      <c r="A699" s="33"/>
      <c r="B699" s="34"/>
      <c r="C699" s="35"/>
      <c r="D699" s="35"/>
      <c r="E699" s="35"/>
      <c r="F699" s="35"/>
      <c r="G699" s="35"/>
      <c r="H699" s="35"/>
      <c r="I699" s="35"/>
      <c r="J699" s="35"/>
      <c r="K699" s="36"/>
      <c r="L699" s="37"/>
      <c r="M699" s="37"/>
      <c r="N699" s="37"/>
      <c r="O699" s="37"/>
      <c r="P699" s="37"/>
      <c r="Q699" s="37"/>
      <c r="R699" s="37"/>
      <c r="S699" s="38"/>
      <c r="T699" s="36"/>
      <c r="U699" s="36"/>
      <c r="V699" s="36"/>
      <c r="W699" s="36"/>
      <c r="X699" s="39"/>
      <c r="Y699" s="35"/>
      <c r="Z699" s="35"/>
    </row>
    <row r="700" spans="1:26" x14ac:dyDescent="0.25">
      <c r="A700" s="33"/>
      <c r="B700" s="34"/>
      <c r="C700" s="35"/>
      <c r="D700" s="35"/>
      <c r="E700" s="35"/>
      <c r="F700" s="35"/>
      <c r="G700" s="35"/>
      <c r="H700" s="35"/>
      <c r="I700" s="35"/>
      <c r="J700" s="35"/>
      <c r="K700" s="36"/>
      <c r="L700" s="37"/>
      <c r="M700" s="37"/>
      <c r="N700" s="37"/>
      <c r="O700" s="37"/>
      <c r="P700" s="37"/>
      <c r="Q700" s="37"/>
      <c r="R700" s="37"/>
      <c r="S700" s="38"/>
      <c r="T700" s="36"/>
      <c r="U700" s="36"/>
      <c r="V700" s="36"/>
      <c r="W700" s="36"/>
      <c r="X700" s="39"/>
      <c r="Y700" s="35"/>
      <c r="Z700" s="35"/>
    </row>
    <row r="701" spans="1:26" x14ac:dyDescent="0.25">
      <c r="A701" s="33"/>
      <c r="B701" s="34"/>
      <c r="C701" s="35"/>
      <c r="D701" s="35"/>
      <c r="E701" s="35"/>
      <c r="F701" s="35"/>
      <c r="G701" s="35"/>
      <c r="H701" s="35"/>
      <c r="I701" s="35"/>
      <c r="J701" s="35"/>
      <c r="K701" s="36"/>
      <c r="L701" s="37"/>
      <c r="M701" s="37"/>
      <c r="N701" s="37"/>
      <c r="O701" s="37"/>
      <c r="P701" s="37"/>
      <c r="Q701" s="37"/>
      <c r="R701" s="37"/>
      <c r="S701" s="38"/>
      <c r="T701" s="36"/>
      <c r="U701" s="36"/>
      <c r="V701" s="36"/>
      <c r="W701" s="36"/>
      <c r="X701" s="39"/>
      <c r="Y701" s="35"/>
      <c r="Z701" s="35"/>
    </row>
    <row r="702" spans="1:26" x14ac:dyDescent="0.25">
      <c r="A702" s="33"/>
      <c r="B702" s="34"/>
      <c r="C702" s="35"/>
      <c r="D702" s="35"/>
      <c r="E702" s="35"/>
      <c r="F702" s="35"/>
      <c r="G702" s="35"/>
      <c r="H702" s="35"/>
      <c r="I702" s="35"/>
      <c r="J702" s="35"/>
      <c r="K702" s="36"/>
      <c r="L702" s="37"/>
      <c r="M702" s="37"/>
      <c r="N702" s="37"/>
      <c r="O702" s="37"/>
      <c r="P702" s="37"/>
      <c r="Q702" s="37"/>
      <c r="R702" s="37"/>
      <c r="S702" s="38"/>
      <c r="T702" s="36"/>
      <c r="U702" s="36"/>
      <c r="V702" s="36"/>
      <c r="W702" s="36"/>
      <c r="X702" s="39"/>
      <c r="Y702" s="35"/>
      <c r="Z702" s="35"/>
    </row>
    <row r="703" spans="1:26" x14ac:dyDescent="0.25">
      <c r="A703" s="33"/>
      <c r="B703" s="34"/>
      <c r="C703" s="35"/>
      <c r="D703" s="35"/>
      <c r="E703" s="35"/>
      <c r="F703" s="35"/>
      <c r="G703" s="35"/>
      <c r="H703" s="35"/>
      <c r="I703" s="35"/>
      <c r="J703" s="35"/>
      <c r="K703" s="36"/>
      <c r="L703" s="37"/>
      <c r="M703" s="37"/>
      <c r="N703" s="37"/>
      <c r="O703" s="37"/>
      <c r="P703" s="37"/>
      <c r="Q703" s="37"/>
      <c r="R703" s="37"/>
      <c r="S703" s="38"/>
      <c r="T703" s="36"/>
      <c r="U703" s="36"/>
      <c r="V703" s="36"/>
      <c r="W703" s="36"/>
      <c r="X703" s="39"/>
      <c r="Y703" s="35"/>
      <c r="Z703" s="35"/>
    </row>
    <row r="704" spans="1:26" x14ac:dyDescent="0.25">
      <c r="A704" s="33"/>
      <c r="B704" s="34"/>
      <c r="C704" s="35"/>
      <c r="D704" s="35"/>
      <c r="E704" s="35"/>
      <c r="F704" s="35"/>
      <c r="G704" s="35"/>
      <c r="H704" s="35"/>
      <c r="I704" s="35"/>
      <c r="J704" s="35"/>
      <c r="K704" s="36"/>
      <c r="L704" s="37"/>
      <c r="M704" s="37"/>
      <c r="N704" s="37"/>
      <c r="O704" s="37"/>
      <c r="P704" s="37"/>
      <c r="Q704" s="37"/>
      <c r="R704" s="37"/>
      <c r="S704" s="38"/>
      <c r="T704" s="36"/>
      <c r="U704" s="36"/>
      <c r="V704" s="36"/>
      <c r="W704" s="36"/>
      <c r="X704" s="39"/>
      <c r="Y704" s="35"/>
      <c r="Z704" s="35"/>
    </row>
    <row r="705" spans="1:26" x14ac:dyDescent="0.25">
      <c r="A705" s="33"/>
      <c r="B705" s="34"/>
      <c r="C705" s="35"/>
      <c r="D705" s="35"/>
      <c r="E705" s="35"/>
      <c r="F705" s="35"/>
      <c r="G705" s="35"/>
      <c r="H705" s="35"/>
      <c r="I705" s="35"/>
      <c r="J705" s="35"/>
      <c r="K705" s="36"/>
      <c r="L705" s="37"/>
      <c r="M705" s="37"/>
      <c r="N705" s="37"/>
      <c r="O705" s="37"/>
      <c r="P705" s="37"/>
      <c r="Q705" s="37"/>
      <c r="R705" s="37"/>
      <c r="S705" s="38"/>
      <c r="T705" s="36"/>
      <c r="U705" s="36"/>
      <c r="V705" s="36"/>
      <c r="W705" s="36"/>
      <c r="X705" s="39"/>
      <c r="Y705" s="35"/>
      <c r="Z705" s="35"/>
    </row>
    <row r="706" spans="1:26" x14ac:dyDescent="0.25">
      <c r="A706" s="33"/>
      <c r="B706" s="34"/>
      <c r="C706" s="35"/>
      <c r="D706" s="35"/>
      <c r="E706" s="35"/>
      <c r="F706" s="35"/>
      <c r="G706" s="35"/>
      <c r="H706" s="35"/>
      <c r="I706" s="35"/>
      <c r="J706" s="35"/>
      <c r="K706" s="36"/>
      <c r="L706" s="37"/>
      <c r="M706" s="37"/>
      <c r="N706" s="37"/>
      <c r="O706" s="37"/>
      <c r="P706" s="37"/>
      <c r="Q706" s="37"/>
      <c r="R706" s="37"/>
      <c r="S706" s="38"/>
      <c r="T706" s="36"/>
      <c r="U706" s="36"/>
      <c r="V706" s="36"/>
      <c r="W706" s="36"/>
      <c r="X706" s="39"/>
      <c r="Y706" s="35"/>
      <c r="Z706" s="35"/>
    </row>
    <row r="707" spans="1:26" x14ac:dyDescent="0.25">
      <c r="A707" s="33"/>
      <c r="B707" s="34"/>
      <c r="C707" s="35"/>
      <c r="D707" s="35"/>
      <c r="E707" s="35"/>
      <c r="F707" s="35"/>
      <c r="G707" s="35"/>
      <c r="H707" s="35"/>
      <c r="I707" s="35"/>
      <c r="J707" s="35"/>
      <c r="K707" s="36"/>
      <c r="L707" s="37"/>
      <c r="M707" s="37"/>
      <c r="N707" s="37"/>
      <c r="O707" s="37"/>
      <c r="P707" s="37"/>
      <c r="Q707" s="37"/>
      <c r="R707" s="37"/>
      <c r="S707" s="38"/>
      <c r="T707" s="36"/>
      <c r="U707" s="36"/>
      <c r="V707" s="36"/>
      <c r="W707" s="36"/>
      <c r="X707" s="39"/>
      <c r="Y707" s="35"/>
      <c r="Z707" s="35"/>
    </row>
    <row r="708" spans="1:26" x14ac:dyDescent="0.25">
      <c r="A708" s="33"/>
      <c r="B708" s="34"/>
      <c r="C708" s="35"/>
      <c r="D708" s="35"/>
      <c r="E708" s="35"/>
      <c r="F708" s="35"/>
      <c r="G708" s="35"/>
      <c r="H708" s="35"/>
      <c r="I708" s="35"/>
      <c r="J708" s="35"/>
      <c r="K708" s="36"/>
      <c r="L708" s="37"/>
      <c r="M708" s="37"/>
      <c r="N708" s="37"/>
      <c r="O708" s="37"/>
      <c r="P708" s="37"/>
      <c r="Q708" s="37"/>
      <c r="R708" s="37"/>
      <c r="S708" s="38"/>
      <c r="T708" s="36"/>
      <c r="U708" s="36"/>
      <c r="V708" s="36"/>
      <c r="W708" s="36"/>
      <c r="X708" s="39"/>
      <c r="Y708" s="35"/>
      <c r="Z708" s="35"/>
    </row>
    <row r="709" spans="1:26" x14ac:dyDescent="0.25">
      <c r="A709" s="33"/>
      <c r="B709" s="34"/>
      <c r="C709" s="35"/>
      <c r="D709" s="35"/>
      <c r="E709" s="35"/>
      <c r="F709" s="35"/>
      <c r="G709" s="35"/>
      <c r="H709" s="35"/>
      <c r="I709" s="35"/>
      <c r="J709" s="35"/>
      <c r="K709" s="36"/>
      <c r="L709" s="37"/>
      <c r="M709" s="37"/>
      <c r="N709" s="37"/>
      <c r="O709" s="37"/>
      <c r="P709" s="37"/>
      <c r="Q709" s="37"/>
      <c r="R709" s="37"/>
      <c r="S709" s="38"/>
      <c r="T709" s="36"/>
      <c r="U709" s="36"/>
      <c r="V709" s="36"/>
      <c r="W709" s="36"/>
      <c r="X709" s="39"/>
      <c r="Y709" s="35"/>
      <c r="Z709" s="35"/>
    </row>
    <row r="710" spans="1:26" x14ac:dyDescent="0.25">
      <c r="A710" s="33"/>
      <c r="B710" s="34"/>
      <c r="C710" s="35"/>
      <c r="D710" s="35"/>
      <c r="E710" s="35"/>
      <c r="F710" s="35"/>
      <c r="G710" s="35"/>
      <c r="H710" s="35"/>
      <c r="I710" s="35"/>
      <c r="J710" s="35"/>
      <c r="K710" s="36"/>
      <c r="L710" s="37"/>
      <c r="M710" s="37"/>
      <c r="N710" s="37"/>
      <c r="O710" s="37"/>
      <c r="P710" s="37"/>
      <c r="Q710" s="37"/>
      <c r="R710" s="37"/>
      <c r="S710" s="38"/>
      <c r="T710" s="36"/>
      <c r="U710" s="36"/>
      <c r="V710" s="36"/>
      <c r="W710" s="36"/>
      <c r="X710" s="39"/>
      <c r="Y710" s="35"/>
      <c r="Z710" s="35"/>
    </row>
    <row r="711" spans="1:26" x14ac:dyDescent="0.25">
      <c r="A711" s="33"/>
      <c r="B711" s="34"/>
      <c r="C711" s="35"/>
      <c r="D711" s="35"/>
      <c r="E711" s="35"/>
      <c r="F711" s="35"/>
      <c r="G711" s="35"/>
      <c r="H711" s="35"/>
      <c r="I711" s="35"/>
      <c r="J711" s="35"/>
      <c r="K711" s="36"/>
      <c r="L711" s="37"/>
      <c r="M711" s="37"/>
      <c r="N711" s="37"/>
      <c r="O711" s="37"/>
      <c r="P711" s="37"/>
      <c r="Q711" s="37"/>
      <c r="R711" s="37"/>
      <c r="S711" s="38"/>
      <c r="T711" s="36"/>
      <c r="U711" s="36"/>
      <c r="V711" s="36"/>
      <c r="W711" s="36"/>
      <c r="X711" s="39"/>
      <c r="Y711" s="35"/>
      <c r="Z711" s="35"/>
    </row>
    <row r="712" spans="1:26" x14ac:dyDescent="0.25">
      <c r="A712" s="33"/>
      <c r="B712" s="34"/>
      <c r="C712" s="35"/>
      <c r="D712" s="35"/>
      <c r="E712" s="35"/>
      <c r="F712" s="35"/>
      <c r="G712" s="35"/>
      <c r="H712" s="35"/>
      <c r="I712" s="35"/>
      <c r="J712" s="35"/>
      <c r="K712" s="36"/>
      <c r="L712" s="37"/>
      <c r="M712" s="37"/>
      <c r="N712" s="37"/>
      <c r="O712" s="37"/>
      <c r="P712" s="37"/>
      <c r="Q712" s="37"/>
      <c r="R712" s="37"/>
      <c r="S712" s="38"/>
      <c r="T712" s="36"/>
      <c r="U712" s="36"/>
      <c r="V712" s="36"/>
      <c r="W712" s="36"/>
      <c r="X712" s="39"/>
      <c r="Y712" s="35"/>
      <c r="Z712" s="35"/>
    </row>
    <row r="713" spans="1:26" x14ac:dyDescent="0.25">
      <c r="A713" s="33"/>
      <c r="B713" s="34"/>
      <c r="C713" s="35"/>
      <c r="D713" s="35"/>
      <c r="E713" s="35"/>
      <c r="F713" s="35"/>
      <c r="G713" s="35"/>
      <c r="H713" s="35"/>
      <c r="I713" s="35"/>
      <c r="J713" s="35"/>
      <c r="K713" s="36"/>
      <c r="L713" s="37"/>
      <c r="M713" s="37"/>
      <c r="N713" s="37"/>
      <c r="O713" s="37"/>
      <c r="P713" s="37"/>
      <c r="Q713" s="37"/>
      <c r="R713" s="37"/>
      <c r="S713" s="38"/>
      <c r="T713" s="36"/>
      <c r="U713" s="36"/>
      <c r="V713" s="36"/>
      <c r="W713" s="36"/>
      <c r="X713" s="39"/>
      <c r="Y713" s="35"/>
      <c r="Z713" s="35"/>
    </row>
    <row r="714" spans="1:26" x14ac:dyDescent="0.25">
      <c r="A714" s="33"/>
      <c r="B714" s="34"/>
      <c r="C714" s="35"/>
      <c r="D714" s="35"/>
      <c r="E714" s="35"/>
      <c r="F714" s="35"/>
      <c r="G714" s="35"/>
      <c r="H714" s="35"/>
      <c r="I714" s="35"/>
      <c r="J714" s="35"/>
      <c r="K714" s="36"/>
      <c r="L714" s="37"/>
      <c r="M714" s="37"/>
      <c r="N714" s="37"/>
      <c r="O714" s="37"/>
      <c r="P714" s="37"/>
      <c r="Q714" s="37"/>
      <c r="R714" s="37"/>
      <c r="S714" s="38"/>
      <c r="T714" s="36"/>
      <c r="U714" s="36"/>
      <c r="V714" s="36"/>
      <c r="W714" s="36"/>
      <c r="X714" s="39"/>
      <c r="Y714" s="35"/>
      <c r="Z714" s="35"/>
    </row>
    <row r="715" spans="1:26" x14ac:dyDescent="0.25">
      <c r="A715" s="33"/>
      <c r="B715" s="34"/>
      <c r="C715" s="35"/>
      <c r="D715" s="35"/>
      <c r="E715" s="35"/>
      <c r="F715" s="35"/>
      <c r="G715" s="35"/>
      <c r="H715" s="35"/>
      <c r="I715" s="35"/>
      <c r="J715" s="35"/>
      <c r="K715" s="36"/>
      <c r="L715" s="37"/>
      <c r="M715" s="37"/>
      <c r="N715" s="37"/>
      <c r="O715" s="37"/>
      <c r="P715" s="37"/>
      <c r="Q715" s="37"/>
      <c r="R715" s="37"/>
      <c r="S715" s="38"/>
      <c r="T715" s="36"/>
      <c r="U715" s="36"/>
      <c r="V715" s="36"/>
      <c r="W715" s="36"/>
      <c r="X715" s="39"/>
      <c r="Y715" s="35"/>
      <c r="Z715" s="35"/>
    </row>
    <row r="716" spans="1:26" x14ac:dyDescent="0.25">
      <c r="A716" s="33"/>
      <c r="B716" s="34"/>
      <c r="C716" s="35"/>
      <c r="D716" s="35"/>
      <c r="E716" s="35"/>
      <c r="F716" s="35"/>
      <c r="G716" s="35"/>
      <c r="H716" s="35"/>
      <c r="I716" s="35"/>
      <c r="J716" s="35"/>
      <c r="K716" s="36"/>
      <c r="L716" s="37"/>
      <c r="M716" s="37"/>
      <c r="N716" s="37"/>
      <c r="O716" s="37"/>
      <c r="P716" s="37"/>
      <c r="Q716" s="37"/>
      <c r="R716" s="37"/>
      <c r="S716" s="38"/>
      <c r="T716" s="36"/>
      <c r="U716" s="36"/>
      <c r="V716" s="36"/>
      <c r="W716" s="36"/>
      <c r="X716" s="39"/>
      <c r="Y716" s="35"/>
      <c r="Z716" s="35"/>
    </row>
    <row r="717" spans="1:26" x14ac:dyDescent="0.25">
      <c r="A717" s="33"/>
      <c r="B717" s="34"/>
      <c r="C717" s="35"/>
      <c r="D717" s="35"/>
      <c r="E717" s="35"/>
      <c r="F717" s="35"/>
      <c r="G717" s="35"/>
      <c r="H717" s="35"/>
      <c r="I717" s="35"/>
      <c r="J717" s="35"/>
      <c r="K717" s="36"/>
      <c r="L717" s="37"/>
      <c r="M717" s="37"/>
      <c r="N717" s="37"/>
      <c r="O717" s="37"/>
      <c r="P717" s="37"/>
      <c r="Q717" s="37"/>
      <c r="R717" s="37"/>
      <c r="S717" s="38"/>
      <c r="T717" s="36"/>
      <c r="U717" s="36"/>
      <c r="V717" s="36"/>
      <c r="W717" s="36"/>
      <c r="X717" s="39"/>
      <c r="Y717" s="35"/>
      <c r="Z717" s="35"/>
    </row>
    <row r="718" spans="1:26" x14ac:dyDescent="0.25">
      <c r="A718" s="33"/>
      <c r="B718" s="34"/>
      <c r="C718" s="35"/>
      <c r="D718" s="35"/>
      <c r="E718" s="35"/>
      <c r="F718" s="35"/>
      <c r="G718" s="35"/>
      <c r="H718" s="35"/>
      <c r="I718" s="35"/>
      <c r="J718" s="35"/>
      <c r="K718" s="36"/>
      <c r="L718" s="37"/>
      <c r="M718" s="37"/>
      <c r="N718" s="37"/>
      <c r="O718" s="37"/>
      <c r="P718" s="37"/>
      <c r="Q718" s="37"/>
      <c r="R718" s="37"/>
      <c r="S718" s="38"/>
      <c r="T718" s="36"/>
      <c r="U718" s="36"/>
      <c r="V718" s="36"/>
      <c r="W718" s="36"/>
      <c r="X718" s="39"/>
      <c r="Y718" s="35"/>
      <c r="Z718" s="35"/>
    </row>
    <row r="719" spans="1:26" x14ac:dyDescent="0.25">
      <c r="A719" s="33"/>
      <c r="B719" s="34"/>
      <c r="C719" s="35"/>
      <c r="D719" s="35"/>
      <c r="E719" s="35"/>
      <c r="F719" s="35"/>
      <c r="G719" s="35"/>
      <c r="H719" s="35"/>
      <c r="I719" s="35"/>
      <c r="J719" s="35"/>
      <c r="K719" s="36"/>
      <c r="L719" s="37"/>
      <c r="M719" s="37"/>
      <c r="N719" s="37"/>
      <c r="O719" s="37"/>
      <c r="P719" s="37"/>
      <c r="Q719" s="37"/>
      <c r="R719" s="37"/>
      <c r="S719" s="38"/>
      <c r="T719" s="36"/>
      <c r="U719" s="36"/>
      <c r="V719" s="36"/>
      <c r="W719" s="36"/>
      <c r="X719" s="39"/>
      <c r="Y719" s="35"/>
      <c r="Z719" s="35"/>
    </row>
    <row r="720" spans="1:26" x14ac:dyDescent="0.25">
      <c r="A720" s="33"/>
      <c r="B720" s="34"/>
      <c r="C720" s="35"/>
      <c r="D720" s="35"/>
      <c r="E720" s="35"/>
      <c r="F720" s="35"/>
      <c r="G720" s="35"/>
      <c r="H720" s="35"/>
      <c r="I720" s="35"/>
      <c r="J720" s="35"/>
      <c r="K720" s="36"/>
      <c r="L720" s="37"/>
      <c r="M720" s="37"/>
      <c r="N720" s="37"/>
      <c r="O720" s="37"/>
      <c r="P720" s="37"/>
      <c r="Q720" s="37"/>
      <c r="R720" s="37"/>
      <c r="S720" s="38"/>
      <c r="T720" s="36"/>
      <c r="U720" s="36"/>
      <c r="V720" s="36"/>
      <c r="W720" s="36"/>
      <c r="X720" s="39"/>
      <c r="Y720" s="35"/>
      <c r="Z720" s="35"/>
    </row>
    <row r="721" spans="1:26" x14ac:dyDescent="0.25">
      <c r="A721" s="33"/>
      <c r="B721" s="34"/>
      <c r="C721" s="35"/>
      <c r="D721" s="35"/>
      <c r="E721" s="35"/>
      <c r="F721" s="35"/>
      <c r="G721" s="35"/>
      <c r="H721" s="35"/>
      <c r="I721" s="35"/>
      <c r="J721" s="35"/>
      <c r="K721" s="36"/>
      <c r="L721" s="37"/>
      <c r="M721" s="37"/>
      <c r="N721" s="37"/>
      <c r="O721" s="37"/>
      <c r="P721" s="37"/>
      <c r="Q721" s="37"/>
      <c r="R721" s="37"/>
      <c r="S721" s="38"/>
      <c r="T721" s="36"/>
      <c r="U721" s="36"/>
      <c r="V721" s="36"/>
      <c r="W721" s="36"/>
      <c r="X721" s="39"/>
      <c r="Y721" s="35"/>
      <c r="Z721" s="35"/>
    </row>
    <row r="722" spans="1:26" x14ac:dyDescent="0.25">
      <c r="A722" s="33"/>
      <c r="B722" s="34"/>
      <c r="C722" s="35"/>
      <c r="D722" s="35"/>
      <c r="E722" s="35"/>
      <c r="F722" s="35"/>
      <c r="G722" s="35"/>
      <c r="H722" s="35"/>
      <c r="I722" s="35"/>
      <c r="J722" s="35"/>
      <c r="K722" s="36"/>
      <c r="L722" s="37"/>
      <c r="M722" s="37"/>
      <c r="N722" s="37"/>
      <c r="O722" s="37"/>
      <c r="P722" s="37"/>
      <c r="Q722" s="37"/>
      <c r="R722" s="37"/>
      <c r="S722" s="38"/>
      <c r="T722" s="36"/>
      <c r="U722" s="36"/>
      <c r="V722" s="36"/>
      <c r="W722" s="36"/>
      <c r="X722" s="39"/>
      <c r="Y722" s="35"/>
      <c r="Z722" s="35"/>
    </row>
    <row r="723" spans="1:26" x14ac:dyDescent="0.25">
      <c r="A723" s="33"/>
      <c r="B723" s="34"/>
      <c r="C723" s="35"/>
      <c r="D723" s="35"/>
      <c r="E723" s="35"/>
      <c r="F723" s="35"/>
      <c r="G723" s="35"/>
      <c r="H723" s="35"/>
      <c r="I723" s="35"/>
      <c r="J723" s="35"/>
      <c r="K723" s="36"/>
      <c r="L723" s="37"/>
      <c r="M723" s="37"/>
      <c r="N723" s="37"/>
      <c r="O723" s="37"/>
      <c r="P723" s="37"/>
      <c r="Q723" s="37"/>
      <c r="R723" s="37"/>
      <c r="S723" s="38"/>
      <c r="T723" s="36"/>
      <c r="U723" s="36"/>
      <c r="V723" s="36"/>
      <c r="W723" s="36"/>
      <c r="X723" s="39"/>
      <c r="Y723" s="35"/>
      <c r="Z723" s="35"/>
    </row>
    <row r="724" spans="1:26" x14ac:dyDescent="0.25">
      <c r="A724" s="33"/>
      <c r="B724" s="34"/>
      <c r="C724" s="35"/>
      <c r="D724" s="35"/>
      <c r="E724" s="35"/>
      <c r="F724" s="35"/>
      <c r="G724" s="35"/>
      <c r="H724" s="35"/>
      <c r="I724" s="35"/>
      <c r="J724" s="35"/>
      <c r="K724" s="36"/>
      <c r="L724" s="37"/>
      <c r="M724" s="37"/>
      <c r="N724" s="37"/>
      <c r="O724" s="37"/>
      <c r="P724" s="37"/>
      <c r="Q724" s="37"/>
      <c r="R724" s="37"/>
      <c r="S724" s="38"/>
      <c r="T724" s="36"/>
      <c r="U724" s="36"/>
      <c r="V724" s="36"/>
      <c r="W724" s="36"/>
      <c r="X724" s="39"/>
      <c r="Y724" s="35"/>
      <c r="Z724" s="35"/>
    </row>
    <row r="725" spans="1:26" x14ac:dyDescent="0.25">
      <c r="A725" s="33"/>
      <c r="B725" s="34"/>
      <c r="C725" s="35"/>
      <c r="D725" s="35"/>
      <c r="E725" s="35"/>
      <c r="F725" s="35"/>
      <c r="G725" s="35"/>
      <c r="H725" s="35"/>
      <c r="I725" s="35"/>
      <c r="J725" s="35"/>
      <c r="K725" s="36"/>
      <c r="L725" s="37"/>
      <c r="M725" s="37"/>
      <c r="N725" s="37"/>
      <c r="O725" s="37"/>
      <c r="P725" s="37"/>
      <c r="Q725" s="37"/>
      <c r="R725" s="37"/>
      <c r="S725" s="38"/>
      <c r="T725" s="36"/>
      <c r="U725" s="36"/>
      <c r="V725" s="36"/>
      <c r="W725" s="36"/>
      <c r="X725" s="39"/>
      <c r="Y725" s="35"/>
      <c r="Z725" s="35"/>
    </row>
    <row r="726" spans="1:26" x14ac:dyDescent="0.25">
      <c r="A726" s="33"/>
      <c r="B726" s="34"/>
      <c r="C726" s="35"/>
      <c r="D726" s="35"/>
      <c r="E726" s="35"/>
      <c r="F726" s="35"/>
      <c r="G726" s="35"/>
      <c r="H726" s="35"/>
      <c r="I726" s="35"/>
      <c r="J726" s="35"/>
      <c r="K726" s="36"/>
      <c r="L726" s="37"/>
      <c r="M726" s="37"/>
      <c r="N726" s="37"/>
      <c r="O726" s="37"/>
      <c r="P726" s="37"/>
      <c r="Q726" s="37"/>
      <c r="R726" s="37"/>
      <c r="S726" s="38"/>
      <c r="T726" s="36"/>
      <c r="U726" s="36"/>
      <c r="V726" s="36"/>
      <c r="W726" s="36"/>
      <c r="X726" s="39"/>
      <c r="Y726" s="35"/>
      <c r="Z726" s="35"/>
    </row>
    <row r="727" spans="1:26" x14ac:dyDescent="0.25">
      <c r="A727" s="33"/>
      <c r="B727" s="34"/>
      <c r="C727" s="35"/>
      <c r="D727" s="35"/>
      <c r="E727" s="35"/>
      <c r="F727" s="35"/>
      <c r="G727" s="35"/>
      <c r="H727" s="35"/>
      <c r="I727" s="35"/>
      <c r="J727" s="35"/>
      <c r="K727" s="36"/>
      <c r="L727" s="37"/>
      <c r="M727" s="37"/>
      <c r="N727" s="37"/>
      <c r="O727" s="37"/>
      <c r="P727" s="37"/>
      <c r="Q727" s="37"/>
      <c r="R727" s="37"/>
      <c r="S727" s="38"/>
      <c r="T727" s="36"/>
      <c r="U727" s="36"/>
      <c r="V727" s="36"/>
      <c r="W727" s="36"/>
      <c r="X727" s="39"/>
      <c r="Y727" s="35"/>
      <c r="Z727" s="35"/>
    </row>
    <row r="728" spans="1:26" x14ac:dyDescent="0.25">
      <c r="A728" s="33"/>
      <c r="B728" s="34"/>
      <c r="C728" s="35"/>
      <c r="D728" s="35"/>
      <c r="E728" s="35"/>
      <c r="F728" s="35"/>
      <c r="G728" s="35"/>
      <c r="H728" s="35"/>
      <c r="I728" s="35"/>
      <c r="J728" s="35"/>
      <c r="K728" s="36"/>
      <c r="L728" s="37"/>
      <c r="M728" s="37"/>
      <c r="N728" s="37"/>
      <c r="O728" s="37"/>
      <c r="P728" s="37"/>
      <c r="Q728" s="37"/>
      <c r="R728" s="37"/>
      <c r="S728" s="38"/>
      <c r="T728" s="36"/>
      <c r="U728" s="36"/>
      <c r="V728" s="36"/>
      <c r="W728" s="36"/>
      <c r="X728" s="39"/>
      <c r="Y728" s="35"/>
      <c r="Z728" s="35"/>
    </row>
    <row r="729" spans="1:26" x14ac:dyDescent="0.25">
      <c r="A729" s="33"/>
      <c r="B729" s="34"/>
      <c r="C729" s="35"/>
      <c r="D729" s="35"/>
      <c r="E729" s="35"/>
      <c r="F729" s="35"/>
      <c r="G729" s="35"/>
      <c r="H729" s="35"/>
      <c r="I729" s="35"/>
      <c r="J729" s="35"/>
      <c r="K729" s="36"/>
      <c r="L729" s="37"/>
      <c r="M729" s="37"/>
      <c r="N729" s="37"/>
      <c r="O729" s="37"/>
      <c r="P729" s="37"/>
      <c r="Q729" s="37"/>
      <c r="R729" s="37"/>
      <c r="S729" s="38"/>
      <c r="T729" s="36"/>
      <c r="U729" s="36"/>
      <c r="V729" s="36"/>
      <c r="W729" s="36"/>
      <c r="X729" s="39"/>
      <c r="Y729" s="35"/>
      <c r="Z729" s="35"/>
    </row>
    <row r="730" spans="1:26" x14ac:dyDescent="0.25">
      <c r="A730" s="33"/>
      <c r="B730" s="34"/>
      <c r="C730" s="35"/>
      <c r="D730" s="35"/>
      <c r="E730" s="35"/>
      <c r="F730" s="35"/>
      <c r="G730" s="35"/>
      <c r="H730" s="35"/>
      <c r="I730" s="35"/>
      <c r="J730" s="35"/>
      <c r="K730" s="36"/>
      <c r="L730" s="37"/>
      <c r="M730" s="37"/>
      <c r="N730" s="37"/>
      <c r="O730" s="37"/>
      <c r="P730" s="37"/>
      <c r="Q730" s="37"/>
      <c r="R730" s="37"/>
      <c r="S730" s="38"/>
      <c r="T730" s="36"/>
      <c r="U730" s="36"/>
      <c r="V730" s="36"/>
      <c r="W730" s="36"/>
      <c r="X730" s="39"/>
      <c r="Y730" s="35"/>
      <c r="Z730" s="35"/>
    </row>
    <row r="731" spans="1:26" x14ac:dyDescent="0.25">
      <c r="A731" s="33"/>
      <c r="B731" s="34"/>
      <c r="C731" s="35"/>
      <c r="D731" s="35"/>
      <c r="E731" s="35"/>
      <c r="F731" s="35"/>
      <c r="G731" s="35"/>
      <c r="H731" s="35"/>
      <c r="I731" s="35"/>
      <c r="J731" s="35"/>
      <c r="K731" s="36"/>
      <c r="L731" s="37"/>
      <c r="M731" s="37"/>
      <c r="N731" s="37"/>
      <c r="O731" s="37"/>
      <c r="P731" s="37"/>
      <c r="Q731" s="37"/>
      <c r="R731" s="37"/>
      <c r="S731" s="38"/>
      <c r="T731" s="36"/>
      <c r="U731" s="36"/>
      <c r="V731" s="36"/>
      <c r="W731" s="36"/>
      <c r="X731" s="39"/>
      <c r="Y731" s="35"/>
      <c r="Z731" s="35"/>
    </row>
    <row r="732" spans="1:26" x14ac:dyDescent="0.25">
      <c r="A732" s="33"/>
      <c r="B732" s="34"/>
      <c r="C732" s="35"/>
      <c r="D732" s="35"/>
      <c r="E732" s="35"/>
      <c r="F732" s="35"/>
      <c r="G732" s="35"/>
      <c r="H732" s="35"/>
      <c r="I732" s="35"/>
      <c r="J732" s="35"/>
      <c r="K732" s="36"/>
      <c r="L732" s="37"/>
      <c r="M732" s="37"/>
      <c r="N732" s="37"/>
      <c r="O732" s="37"/>
      <c r="P732" s="37"/>
      <c r="Q732" s="37"/>
      <c r="R732" s="37"/>
      <c r="S732" s="38"/>
      <c r="T732" s="36"/>
      <c r="U732" s="36"/>
      <c r="V732" s="36"/>
      <c r="W732" s="36"/>
      <c r="X732" s="39"/>
      <c r="Y732" s="35"/>
      <c r="Z732" s="35"/>
    </row>
    <row r="733" spans="1:26" x14ac:dyDescent="0.25">
      <c r="A733" s="33"/>
      <c r="B733" s="34"/>
      <c r="C733" s="35"/>
      <c r="D733" s="35"/>
      <c r="E733" s="35"/>
      <c r="F733" s="35"/>
      <c r="G733" s="35"/>
      <c r="H733" s="35"/>
      <c r="I733" s="35"/>
      <c r="J733" s="35"/>
      <c r="K733" s="36"/>
      <c r="L733" s="37"/>
      <c r="M733" s="37"/>
      <c r="N733" s="37"/>
      <c r="O733" s="37"/>
      <c r="P733" s="37"/>
      <c r="Q733" s="37"/>
      <c r="R733" s="37"/>
      <c r="S733" s="38"/>
      <c r="T733" s="36"/>
      <c r="U733" s="36"/>
      <c r="V733" s="36"/>
      <c r="W733" s="36"/>
      <c r="X733" s="39"/>
      <c r="Y733" s="35"/>
      <c r="Z733" s="35"/>
    </row>
    <row r="734" spans="1:26" x14ac:dyDescent="0.25">
      <c r="A734" s="33"/>
      <c r="B734" s="34"/>
      <c r="C734" s="35"/>
      <c r="D734" s="35"/>
      <c r="E734" s="35"/>
      <c r="F734" s="35"/>
      <c r="G734" s="35"/>
      <c r="H734" s="35"/>
      <c r="I734" s="35"/>
      <c r="J734" s="35"/>
      <c r="K734" s="36"/>
      <c r="L734" s="37"/>
      <c r="M734" s="37"/>
      <c r="N734" s="37"/>
      <c r="O734" s="37"/>
      <c r="P734" s="37"/>
      <c r="Q734" s="37"/>
      <c r="R734" s="37"/>
      <c r="S734" s="38"/>
      <c r="T734" s="36"/>
      <c r="U734" s="36"/>
      <c r="V734" s="36"/>
      <c r="W734" s="36"/>
      <c r="X734" s="39"/>
      <c r="Y734" s="35"/>
      <c r="Z734" s="35"/>
    </row>
    <row r="735" spans="1:26" x14ac:dyDescent="0.25">
      <c r="A735" s="33"/>
      <c r="B735" s="34"/>
      <c r="C735" s="35"/>
      <c r="D735" s="35"/>
      <c r="E735" s="35"/>
      <c r="F735" s="35"/>
      <c r="G735" s="35"/>
      <c r="H735" s="35"/>
      <c r="I735" s="35"/>
      <c r="J735" s="35"/>
      <c r="K735" s="36"/>
      <c r="L735" s="37"/>
      <c r="M735" s="37"/>
      <c r="N735" s="37"/>
      <c r="O735" s="37"/>
      <c r="P735" s="37"/>
      <c r="Q735" s="37"/>
      <c r="R735" s="37"/>
      <c r="S735" s="38"/>
      <c r="T735" s="36"/>
      <c r="U735" s="36"/>
      <c r="V735" s="36"/>
      <c r="W735" s="36"/>
      <c r="X735" s="39"/>
      <c r="Y735" s="35"/>
      <c r="Z735" s="35"/>
    </row>
    <row r="736" spans="1:26" x14ac:dyDescent="0.25">
      <c r="A736" s="33"/>
      <c r="B736" s="34"/>
      <c r="C736" s="35"/>
      <c r="D736" s="35"/>
      <c r="E736" s="35"/>
      <c r="F736" s="35"/>
      <c r="G736" s="35"/>
      <c r="H736" s="35"/>
      <c r="I736" s="35"/>
      <c r="J736" s="35"/>
      <c r="K736" s="36"/>
      <c r="L736" s="37"/>
      <c r="M736" s="37"/>
      <c r="N736" s="37"/>
      <c r="O736" s="37"/>
      <c r="P736" s="37"/>
      <c r="Q736" s="37"/>
      <c r="R736" s="37"/>
      <c r="S736" s="38"/>
      <c r="T736" s="36"/>
      <c r="U736" s="36"/>
      <c r="V736" s="36"/>
      <c r="W736" s="36"/>
      <c r="X736" s="39"/>
      <c r="Y736" s="35"/>
      <c r="Z736" s="35"/>
    </row>
    <row r="737" spans="1:26" x14ac:dyDescent="0.25">
      <c r="A737" s="33"/>
      <c r="B737" s="34"/>
      <c r="C737" s="35"/>
      <c r="D737" s="35"/>
      <c r="E737" s="35"/>
      <c r="F737" s="35"/>
      <c r="G737" s="35"/>
      <c r="H737" s="35"/>
      <c r="I737" s="35"/>
      <c r="J737" s="35"/>
      <c r="K737" s="36"/>
      <c r="L737" s="37"/>
      <c r="M737" s="37"/>
      <c r="N737" s="37"/>
      <c r="O737" s="37"/>
      <c r="P737" s="37"/>
      <c r="Q737" s="37"/>
      <c r="R737" s="37"/>
      <c r="S737" s="38"/>
      <c r="T737" s="36"/>
      <c r="U737" s="36"/>
      <c r="V737" s="36"/>
      <c r="W737" s="36"/>
      <c r="X737" s="39"/>
      <c r="Y737" s="35"/>
      <c r="Z737" s="35"/>
    </row>
    <row r="738" spans="1:26" x14ac:dyDescent="0.25">
      <c r="A738" s="33"/>
      <c r="B738" s="34"/>
      <c r="C738" s="35"/>
      <c r="D738" s="35"/>
      <c r="E738" s="35"/>
      <c r="F738" s="35"/>
      <c r="G738" s="35"/>
      <c r="H738" s="35"/>
      <c r="I738" s="35"/>
      <c r="J738" s="35"/>
      <c r="K738" s="36"/>
      <c r="L738" s="37"/>
      <c r="M738" s="37"/>
      <c r="N738" s="37"/>
      <c r="O738" s="37"/>
      <c r="P738" s="37"/>
      <c r="Q738" s="37"/>
      <c r="R738" s="37"/>
      <c r="S738" s="38"/>
      <c r="T738" s="36"/>
      <c r="U738" s="36"/>
      <c r="V738" s="36"/>
      <c r="W738" s="36"/>
      <c r="X738" s="39"/>
      <c r="Y738" s="35"/>
      <c r="Z738" s="35"/>
    </row>
    <row r="739" spans="1:26" x14ac:dyDescent="0.25">
      <c r="A739" s="33"/>
      <c r="B739" s="34"/>
      <c r="C739" s="35"/>
      <c r="D739" s="35"/>
      <c r="E739" s="35"/>
      <c r="F739" s="35"/>
      <c r="G739" s="35"/>
      <c r="H739" s="35"/>
      <c r="I739" s="35"/>
      <c r="J739" s="35"/>
      <c r="K739" s="36"/>
      <c r="L739" s="37"/>
      <c r="M739" s="37"/>
      <c r="N739" s="37"/>
      <c r="O739" s="37"/>
      <c r="P739" s="37"/>
      <c r="Q739" s="37"/>
      <c r="R739" s="37"/>
      <c r="S739" s="38"/>
      <c r="T739" s="36"/>
      <c r="U739" s="36"/>
      <c r="V739" s="36"/>
      <c r="W739" s="36"/>
      <c r="X739" s="39"/>
      <c r="Y739" s="35"/>
      <c r="Z739" s="35"/>
    </row>
    <row r="740" spans="1:26" x14ac:dyDescent="0.25">
      <c r="A740" s="33"/>
      <c r="B740" s="34"/>
      <c r="C740" s="35"/>
      <c r="D740" s="35"/>
      <c r="E740" s="35"/>
      <c r="F740" s="35"/>
      <c r="G740" s="35"/>
      <c r="H740" s="35"/>
      <c r="I740" s="35"/>
      <c r="J740" s="35"/>
      <c r="K740" s="36"/>
      <c r="L740" s="37"/>
      <c r="M740" s="37"/>
      <c r="N740" s="37"/>
      <c r="O740" s="37"/>
      <c r="P740" s="37"/>
      <c r="Q740" s="37"/>
      <c r="R740" s="37"/>
      <c r="S740" s="38"/>
      <c r="T740" s="36"/>
      <c r="U740" s="36"/>
      <c r="V740" s="36"/>
      <c r="W740" s="36"/>
      <c r="X740" s="39"/>
      <c r="Y740" s="35"/>
      <c r="Z740" s="35"/>
    </row>
    <row r="741" spans="1:26" x14ac:dyDescent="0.25">
      <c r="A741" s="33"/>
      <c r="B741" s="34"/>
      <c r="C741" s="35"/>
      <c r="D741" s="35"/>
      <c r="E741" s="35"/>
      <c r="F741" s="35"/>
      <c r="G741" s="35"/>
      <c r="H741" s="35"/>
      <c r="I741" s="35"/>
      <c r="J741" s="35"/>
      <c r="K741" s="36"/>
      <c r="L741" s="37"/>
      <c r="M741" s="37"/>
      <c r="N741" s="37"/>
      <c r="O741" s="37"/>
      <c r="P741" s="37"/>
      <c r="Q741" s="37"/>
      <c r="R741" s="37"/>
      <c r="S741" s="38"/>
      <c r="T741" s="36"/>
      <c r="U741" s="36"/>
      <c r="V741" s="36"/>
      <c r="W741" s="36"/>
      <c r="X741" s="39"/>
      <c r="Y741" s="35"/>
      <c r="Z741" s="35"/>
    </row>
    <row r="742" spans="1:26" x14ac:dyDescent="0.25">
      <c r="A742" s="33"/>
      <c r="B742" s="34"/>
      <c r="C742" s="35"/>
      <c r="D742" s="35"/>
      <c r="E742" s="35"/>
      <c r="F742" s="35"/>
      <c r="G742" s="35"/>
      <c r="H742" s="35"/>
      <c r="I742" s="35"/>
      <c r="J742" s="35"/>
      <c r="K742" s="36"/>
      <c r="L742" s="37"/>
      <c r="M742" s="37"/>
      <c r="N742" s="37"/>
      <c r="O742" s="37"/>
      <c r="P742" s="37"/>
      <c r="Q742" s="37"/>
      <c r="R742" s="37"/>
      <c r="S742" s="38"/>
      <c r="T742" s="36"/>
      <c r="U742" s="36"/>
      <c r="V742" s="36"/>
      <c r="W742" s="36"/>
      <c r="X742" s="39"/>
      <c r="Y742" s="35"/>
      <c r="Z742" s="35"/>
    </row>
    <row r="743" spans="1:26" x14ac:dyDescent="0.25">
      <c r="A743" s="33"/>
      <c r="B743" s="34"/>
      <c r="C743" s="35"/>
      <c r="D743" s="35"/>
      <c r="E743" s="35"/>
      <c r="F743" s="35"/>
      <c r="G743" s="35"/>
      <c r="H743" s="35"/>
      <c r="I743" s="35"/>
      <c r="J743" s="35"/>
      <c r="K743" s="36"/>
      <c r="L743" s="37"/>
      <c r="M743" s="37"/>
      <c r="N743" s="37"/>
      <c r="O743" s="37"/>
      <c r="P743" s="37"/>
      <c r="Q743" s="37"/>
      <c r="R743" s="37"/>
      <c r="S743" s="38"/>
      <c r="T743" s="36"/>
      <c r="U743" s="36"/>
      <c r="V743" s="36"/>
      <c r="W743" s="36"/>
      <c r="X743" s="39"/>
      <c r="Y743" s="35"/>
      <c r="Z743" s="35"/>
    </row>
    <row r="744" spans="1:26" x14ac:dyDescent="0.25">
      <c r="A744" s="33"/>
      <c r="B744" s="34"/>
      <c r="C744" s="35"/>
      <c r="D744" s="35"/>
      <c r="E744" s="35"/>
      <c r="F744" s="35"/>
      <c r="G744" s="35"/>
      <c r="H744" s="35"/>
      <c r="I744" s="35"/>
      <c r="J744" s="35"/>
      <c r="K744" s="36"/>
      <c r="L744" s="37"/>
      <c r="M744" s="37"/>
      <c r="N744" s="37"/>
      <c r="O744" s="37"/>
      <c r="P744" s="37"/>
      <c r="Q744" s="37"/>
      <c r="R744" s="37"/>
      <c r="S744" s="38"/>
      <c r="T744" s="36"/>
      <c r="U744" s="36"/>
      <c r="V744" s="36"/>
      <c r="W744" s="36"/>
      <c r="X744" s="39"/>
      <c r="Y744" s="35"/>
      <c r="Z744" s="35"/>
    </row>
    <row r="745" spans="1:26" x14ac:dyDescent="0.25">
      <c r="A745" s="33"/>
      <c r="B745" s="34"/>
      <c r="C745" s="35"/>
      <c r="D745" s="35"/>
      <c r="E745" s="35"/>
      <c r="F745" s="35"/>
      <c r="G745" s="35"/>
      <c r="H745" s="35"/>
      <c r="I745" s="35"/>
      <c r="J745" s="35"/>
      <c r="K745" s="36"/>
      <c r="L745" s="37"/>
      <c r="M745" s="37"/>
      <c r="N745" s="37"/>
      <c r="O745" s="37"/>
      <c r="P745" s="37"/>
      <c r="Q745" s="37"/>
      <c r="R745" s="37"/>
      <c r="S745" s="38"/>
      <c r="T745" s="36"/>
      <c r="U745" s="36"/>
      <c r="V745" s="36"/>
      <c r="W745" s="36"/>
      <c r="X745" s="39"/>
      <c r="Y745" s="35"/>
      <c r="Z745" s="35"/>
    </row>
    <row r="746" spans="1:26" x14ac:dyDescent="0.25">
      <c r="A746" s="33"/>
      <c r="B746" s="34"/>
      <c r="C746" s="35"/>
      <c r="D746" s="35"/>
      <c r="E746" s="35"/>
      <c r="F746" s="35"/>
      <c r="G746" s="35"/>
      <c r="H746" s="35"/>
      <c r="I746" s="35"/>
      <c r="J746" s="35"/>
      <c r="K746" s="36"/>
      <c r="L746" s="37"/>
      <c r="M746" s="37"/>
      <c r="N746" s="37"/>
      <c r="O746" s="37"/>
      <c r="P746" s="37"/>
      <c r="Q746" s="37"/>
      <c r="R746" s="37"/>
      <c r="S746" s="38"/>
      <c r="T746" s="36"/>
      <c r="U746" s="36"/>
      <c r="V746" s="36"/>
      <c r="W746" s="36"/>
      <c r="X746" s="39"/>
      <c r="Y746" s="35"/>
      <c r="Z746" s="35"/>
    </row>
    <row r="747" spans="1:26" x14ac:dyDescent="0.25">
      <c r="A747" s="33"/>
      <c r="B747" s="34"/>
      <c r="C747" s="35"/>
      <c r="D747" s="35"/>
      <c r="E747" s="35"/>
      <c r="F747" s="35"/>
      <c r="G747" s="35"/>
      <c r="H747" s="35"/>
      <c r="I747" s="35"/>
      <c r="J747" s="35"/>
      <c r="K747" s="36"/>
      <c r="L747" s="37"/>
      <c r="M747" s="37"/>
      <c r="N747" s="37"/>
      <c r="O747" s="37"/>
      <c r="P747" s="37"/>
      <c r="Q747" s="37"/>
      <c r="R747" s="37"/>
      <c r="S747" s="38"/>
      <c r="T747" s="36"/>
      <c r="U747" s="36"/>
      <c r="V747" s="36"/>
      <c r="W747" s="36"/>
      <c r="X747" s="39"/>
      <c r="Y747" s="35"/>
      <c r="Z747" s="35"/>
    </row>
    <row r="748" spans="1:26" x14ac:dyDescent="0.25">
      <c r="A748" s="33"/>
      <c r="B748" s="34"/>
      <c r="C748" s="35"/>
      <c r="D748" s="35"/>
      <c r="E748" s="35"/>
      <c r="F748" s="35"/>
      <c r="G748" s="35"/>
      <c r="H748" s="35"/>
      <c r="I748" s="35"/>
      <c r="J748" s="35"/>
      <c r="K748" s="36"/>
      <c r="L748" s="37"/>
      <c r="M748" s="37"/>
      <c r="N748" s="37"/>
      <c r="O748" s="37"/>
      <c r="P748" s="37"/>
      <c r="Q748" s="37"/>
      <c r="R748" s="37"/>
      <c r="S748" s="38"/>
      <c r="T748" s="36"/>
      <c r="U748" s="36"/>
      <c r="V748" s="36"/>
      <c r="W748" s="36"/>
      <c r="X748" s="39"/>
      <c r="Y748" s="35"/>
      <c r="Z748" s="35"/>
    </row>
    <row r="749" spans="1:26" x14ac:dyDescent="0.25">
      <c r="A749" s="33"/>
      <c r="B749" s="34"/>
      <c r="C749" s="35"/>
      <c r="D749" s="35"/>
      <c r="E749" s="35"/>
      <c r="F749" s="35"/>
      <c r="G749" s="35"/>
      <c r="H749" s="35"/>
      <c r="I749" s="35"/>
      <c r="J749" s="35"/>
      <c r="K749" s="36"/>
      <c r="L749" s="37"/>
      <c r="M749" s="37"/>
      <c r="N749" s="37"/>
      <c r="O749" s="37"/>
      <c r="P749" s="37"/>
      <c r="Q749" s="37"/>
      <c r="R749" s="37"/>
      <c r="S749" s="38"/>
      <c r="T749" s="36"/>
      <c r="U749" s="36"/>
      <c r="V749" s="36"/>
      <c r="W749" s="36"/>
      <c r="X749" s="39"/>
      <c r="Y749" s="35"/>
      <c r="Z749" s="35"/>
    </row>
    <row r="750" spans="1:26" x14ac:dyDescent="0.25">
      <c r="A750" s="33"/>
      <c r="B750" s="34"/>
      <c r="C750" s="35"/>
      <c r="D750" s="35"/>
      <c r="E750" s="35"/>
      <c r="F750" s="35"/>
      <c r="G750" s="35"/>
      <c r="H750" s="35"/>
      <c r="I750" s="35"/>
      <c r="J750" s="35"/>
      <c r="K750" s="36"/>
      <c r="L750" s="37"/>
      <c r="M750" s="37"/>
      <c r="N750" s="37"/>
      <c r="O750" s="37"/>
      <c r="P750" s="37"/>
      <c r="Q750" s="37"/>
      <c r="R750" s="37"/>
      <c r="S750" s="38"/>
      <c r="T750" s="36"/>
      <c r="U750" s="36"/>
      <c r="V750" s="36"/>
      <c r="W750" s="36"/>
      <c r="X750" s="39"/>
      <c r="Y750" s="35"/>
      <c r="Z750" s="35"/>
    </row>
    <row r="751" spans="1:26" x14ac:dyDescent="0.25">
      <c r="A751" s="33"/>
      <c r="B751" s="34"/>
      <c r="C751" s="35"/>
      <c r="D751" s="35"/>
      <c r="E751" s="35"/>
      <c r="F751" s="35"/>
      <c r="G751" s="35"/>
      <c r="H751" s="35"/>
      <c r="I751" s="35"/>
      <c r="J751" s="35"/>
      <c r="K751" s="36"/>
      <c r="L751" s="37"/>
      <c r="M751" s="37"/>
      <c r="N751" s="37"/>
      <c r="O751" s="37"/>
      <c r="P751" s="37"/>
      <c r="Q751" s="37"/>
      <c r="R751" s="37"/>
      <c r="S751" s="38"/>
      <c r="T751" s="36"/>
      <c r="U751" s="36"/>
      <c r="V751" s="36"/>
      <c r="W751" s="36"/>
      <c r="X751" s="39"/>
      <c r="Y751" s="35"/>
      <c r="Z751" s="35"/>
    </row>
    <row r="752" spans="1:26" x14ac:dyDescent="0.25">
      <c r="A752" s="33"/>
      <c r="B752" s="34"/>
      <c r="C752" s="35"/>
      <c r="D752" s="35"/>
      <c r="E752" s="35"/>
      <c r="F752" s="35"/>
      <c r="G752" s="35"/>
      <c r="H752" s="35"/>
      <c r="I752" s="35"/>
      <c r="J752" s="35"/>
      <c r="K752" s="36"/>
      <c r="L752" s="37"/>
      <c r="M752" s="37"/>
      <c r="N752" s="37"/>
      <c r="O752" s="37"/>
      <c r="P752" s="37"/>
      <c r="Q752" s="37"/>
      <c r="R752" s="37"/>
      <c r="S752" s="38"/>
      <c r="T752" s="36"/>
      <c r="U752" s="36"/>
      <c r="V752" s="36"/>
      <c r="W752" s="36"/>
      <c r="X752" s="39"/>
      <c r="Y752" s="35"/>
      <c r="Z752" s="35"/>
    </row>
    <row r="753" spans="1:26" x14ac:dyDescent="0.25">
      <c r="A753" s="33"/>
      <c r="B753" s="34"/>
      <c r="C753" s="35"/>
      <c r="D753" s="35"/>
      <c r="E753" s="35"/>
      <c r="F753" s="35"/>
      <c r="G753" s="35"/>
      <c r="H753" s="35"/>
      <c r="I753" s="35"/>
      <c r="J753" s="35"/>
      <c r="K753" s="36"/>
      <c r="L753" s="37"/>
      <c r="M753" s="37"/>
      <c r="N753" s="37"/>
      <c r="O753" s="37"/>
      <c r="P753" s="37"/>
      <c r="Q753" s="37"/>
      <c r="R753" s="37"/>
      <c r="S753" s="38"/>
      <c r="T753" s="36"/>
      <c r="U753" s="36"/>
      <c r="V753" s="36"/>
      <c r="W753" s="36"/>
      <c r="X753" s="39"/>
      <c r="Y753" s="35"/>
      <c r="Z753" s="35"/>
    </row>
    <row r="754" spans="1:26" x14ac:dyDescent="0.25">
      <c r="A754" s="33"/>
      <c r="B754" s="34"/>
      <c r="C754" s="35"/>
      <c r="D754" s="35"/>
      <c r="E754" s="35"/>
      <c r="F754" s="35"/>
      <c r="G754" s="35"/>
      <c r="H754" s="35"/>
      <c r="I754" s="35"/>
      <c r="J754" s="35"/>
      <c r="K754" s="36"/>
      <c r="L754" s="37"/>
      <c r="M754" s="37"/>
      <c r="N754" s="37"/>
      <c r="O754" s="37"/>
      <c r="P754" s="37"/>
      <c r="Q754" s="37"/>
      <c r="R754" s="37"/>
      <c r="S754" s="38"/>
      <c r="T754" s="36"/>
      <c r="U754" s="36"/>
      <c r="V754" s="36"/>
      <c r="W754" s="36"/>
      <c r="X754" s="39"/>
      <c r="Y754" s="35"/>
      <c r="Z754" s="35"/>
    </row>
    <row r="755" spans="1:26" x14ac:dyDescent="0.25">
      <c r="A755" s="33"/>
      <c r="B755" s="34"/>
      <c r="C755" s="35"/>
      <c r="D755" s="35"/>
      <c r="E755" s="35"/>
      <c r="F755" s="35"/>
      <c r="G755" s="35"/>
      <c r="H755" s="35"/>
      <c r="I755" s="35"/>
      <c r="J755" s="35"/>
      <c r="K755" s="36"/>
      <c r="L755" s="37"/>
      <c r="M755" s="37"/>
      <c r="N755" s="37"/>
      <c r="O755" s="37"/>
      <c r="P755" s="37"/>
      <c r="Q755" s="37"/>
      <c r="R755" s="37"/>
      <c r="S755" s="38"/>
      <c r="T755" s="36"/>
      <c r="U755" s="36"/>
      <c r="V755" s="36"/>
      <c r="W755" s="36"/>
      <c r="X755" s="39"/>
      <c r="Y755" s="35"/>
      <c r="Z755" s="35"/>
    </row>
    <row r="756" spans="1:26" x14ac:dyDescent="0.25">
      <c r="A756" s="33"/>
      <c r="B756" s="34"/>
      <c r="C756" s="35"/>
      <c r="D756" s="35"/>
      <c r="E756" s="35"/>
      <c r="F756" s="35"/>
      <c r="G756" s="35"/>
      <c r="H756" s="35"/>
      <c r="I756" s="35"/>
      <c r="J756" s="35"/>
      <c r="K756" s="36"/>
      <c r="L756" s="37"/>
      <c r="M756" s="37"/>
      <c r="N756" s="37"/>
      <c r="O756" s="37"/>
      <c r="P756" s="37"/>
      <c r="Q756" s="37"/>
      <c r="R756" s="37"/>
      <c r="S756" s="38"/>
      <c r="T756" s="36"/>
      <c r="U756" s="36"/>
      <c r="V756" s="36"/>
      <c r="W756" s="36"/>
      <c r="X756" s="39"/>
      <c r="Y756" s="35"/>
      <c r="Z756" s="35"/>
    </row>
    <row r="757" spans="1:26" x14ac:dyDescent="0.25">
      <c r="A757" s="33"/>
      <c r="B757" s="34"/>
      <c r="C757" s="35"/>
      <c r="D757" s="35"/>
      <c r="E757" s="35"/>
      <c r="F757" s="35"/>
      <c r="G757" s="35"/>
      <c r="H757" s="35"/>
      <c r="I757" s="35"/>
      <c r="J757" s="35"/>
      <c r="K757" s="36"/>
      <c r="L757" s="37"/>
      <c r="M757" s="37"/>
      <c r="N757" s="37"/>
      <c r="O757" s="37"/>
      <c r="P757" s="37"/>
      <c r="Q757" s="37"/>
      <c r="R757" s="37"/>
      <c r="S757" s="38"/>
      <c r="T757" s="36"/>
      <c r="U757" s="36"/>
      <c r="V757" s="36"/>
      <c r="W757" s="36"/>
      <c r="X757" s="39"/>
      <c r="Y757" s="35"/>
      <c r="Z757" s="35"/>
    </row>
    <row r="758" spans="1:26" x14ac:dyDescent="0.25">
      <c r="A758" s="33"/>
      <c r="B758" s="34"/>
      <c r="C758" s="35"/>
      <c r="D758" s="35"/>
      <c r="E758" s="35"/>
      <c r="F758" s="35"/>
      <c r="G758" s="35"/>
      <c r="H758" s="35"/>
      <c r="I758" s="35"/>
      <c r="J758" s="35"/>
      <c r="K758" s="36"/>
      <c r="L758" s="37"/>
      <c r="M758" s="37"/>
      <c r="N758" s="37"/>
      <c r="O758" s="37"/>
      <c r="P758" s="37"/>
      <c r="Q758" s="37"/>
      <c r="R758" s="37"/>
      <c r="S758" s="38"/>
      <c r="T758" s="36"/>
      <c r="U758" s="36"/>
      <c r="V758" s="36"/>
      <c r="W758" s="36"/>
      <c r="X758" s="39"/>
      <c r="Y758" s="35"/>
      <c r="Z758" s="35"/>
    </row>
    <row r="759" spans="1:26" x14ac:dyDescent="0.25">
      <c r="A759" s="33"/>
      <c r="B759" s="34"/>
      <c r="C759" s="35"/>
      <c r="D759" s="35"/>
      <c r="E759" s="35"/>
      <c r="F759" s="35"/>
      <c r="G759" s="35"/>
      <c r="H759" s="35"/>
      <c r="I759" s="35"/>
      <c r="J759" s="35"/>
      <c r="K759" s="36"/>
      <c r="L759" s="37"/>
      <c r="M759" s="37"/>
      <c r="N759" s="37"/>
      <c r="O759" s="37"/>
      <c r="P759" s="37"/>
      <c r="Q759" s="37"/>
      <c r="R759" s="37"/>
      <c r="S759" s="38"/>
      <c r="T759" s="36"/>
      <c r="U759" s="36"/>
      <c r="V759" s="36"/>
      <c r="W759" s="36"/>
      <c r="X759" s="39"/>
      <c r="Y759" s="35"/>
      <c r="Z759" s="35"/>
    </row>
    <row r="760" spans="1:26" x14ac:dyDescent="0.25">
      <c r="A760" s="33"/>
      <c r="B760" s="34"/>
      <c r="C760" s="35"/>
      <c r="D760" s="35"/>
      <c r="E760" s="35"/>
      <c r="F760" s="35"/>
      <c r="G760" s="35"/>
      <c r="H760" s="35"/>
      <c r="I760" s="35"/>
      <c r="J760" s="35"/>
      <c r="K760" s="36"/>
      <c r="L760" s="37"/>
      <c r="M760" s="37"/>
      <c r="N760" s="37"/>
      <c r="O760" s="37"/>
      <c r="P760" s="37"/>
      <c r="Q760" s="37"/>
      <c r="R760" s="37"/>
      <c r="S760" s="38"/>
      <c r="T760" s="36"/>
      <c r="U760" s="36"/>
      <c r="V760" s="36"/>
      <c r="W760" s="36"/>
      <c r="X760" s="39"/>
      <c r="Y760" s="35"/>
      <c r="Z760" s="35"/>
    </row>
    <row r="761" spans="1:26" x14ac:dyDescent="0.25">
      <c r="A761" s="33"/>
      <c r="B761" s="34"/>
      <c r="C761" s="35"/>
      <c r="D761" s="35"/>
      <c r="E761" s="35"/>
      <c r="F761" s="35"/>
      <c r="G761" s="35"/>
      <c r="H761" s="35"/>
      <c r="I761" s="35"/>
      <c r="J761" s="35"/>
      <c r="K761" s="36"/>
      <c r="L761" s="37"/>
      <c r="M761" s="37"/>
      <c r="N761" s="37"/>
      <c r="O761" s="37"/>
      <c r="P761" s="37"/>
      <c r="Q761" s="37"/>
      <c r="R761" s="37"/>
      <c r="S761" s="38"/>
      <c r="T761" s="36"/>
      <c r="U761" s="36"/>
      <c r="V761" s="36"/>
      <c r="W761" s="36"/>
      <c r="X761" s="39"/>
      <c r="Y761" s="35"/>
      <c r="Z761" s="35"/>
    </row>
    <row r="762" spans="1:26" x14ac:dyDescent="0.25">
      <c r="A762" s="33"/>
      <c r="B762" s="34"/>
      <c r="C762" s="35"/>
      <c r="D762" s="35"/>
      <c r="E762" s="35"/>
      <c r="F762" s="35"/>
      <c r="G762" s="35"/>
      <c r="H762" s="35"/>
      <c r="I762" s="35"/>
      <c r="J762" s="35"/>
      <c r="K762" s="36"/>
      <c r="L762" s="37"/>
      <c r="M762" s="37"/>
      <c r="N762" s="37"/>
      <c r="O762" s="37"/>
      <c r="P762" s="37"/>
      <c r="Q762" s="37"/>
      <c r="R762" s="37"/>
      <c r="S762" s="38"/>
      <c r="T762" s="36"/>
      <c r="U762" s="36"/>
      <c r="V762" s="36"/>
      <c r="W762" s="36"/>
      <c r="X762" s="39"/>
      <c r="Y762" s="35"/>
      <c r="Z762" s="35"/>
    </row>
    <row r="763" spans="1:26" x14ac:dyDescent="0.25">
      <c r="A763" s="33"/>
      <c r="B763" s="34"/>
      <c r="C763" s="35"/>
      <c r="D763" s="35"/>
      <c r="E763" s="35"/>
      <c r="F763" s="35"/>
      <c r="G763" s="35"/>
      <c r="H763" s="35"/>
      <c r="I763" s="35"/>
      <c r="J763" s="35"/>
      <c r="K763" s="36"/>
      <c r="L763" s="37"/>
      <c r="M763" s="37"/>
      <c r="N763" s="37"/>
      <c r="O763" s="37"/>
      <c r="P763" s="37"/>
      <c r="Q763" s="37"/>
      <c r="R763" s="37"/>
      <c r="S763" s="38"/>
      <c r="T763" s="36"/>
      <c r="U763" s="36"/>
      <c r="V763" s="36"/>
      <c r="W763" s="36"/>
      <c r="X763" s="39"/>
      <c r="Y763" s="35"/>
      <c r="Z763" s="35"/>
    </row>
    <row r="764" spans="1:26" x14ac:dyDescent="0.25">
      <c r="A764" s="33"/>
      <c r="B764" s="34"/>
      <c r="C764" s="35"/>
      <c r="D764" s="35"/>
      <c r="E764" s="35"/>
      <c r="F764" s="35"/>
      <c r="G764" s="35"/>
      <c r="H764" s="35"/>
      <c r="I764" s="35"/>
      <c r="J764" s="35"/>
      <c r="K764" s="36"/>
      <c r="L764" s="37"/>
      <c r="M764" s="37"/>
      <c r="N764" s="37"/>
      <c r="O764" s="37"/>
      <c r="P764" s="37"/>
      <c r="Q764" s="37"/>
      <c r="R764" s="37"/>
      <c r="S764" s="38"/>
      <c r="T764" s="36"/>
      <c r="U764" s="36"/>
      <c r="V764" s="36"/>
      <c r="W764" s="36"/>
      <c r="X764" s="39"/>
      <c r="Y764" s="35"/>
      <c r="Z764" s="35"/>
    </row>
    <row r="765" spans="1:26" x14ac:dyDescent="0.25">
      <c r="A765" s="33"/>
      <c r="B765" s="34"/>
      <c r="C765" s="35"/>
      <c r="D765" s="35"/>
      <c r="E765" s="35"/>
      <c r="F765" s="35"/>
      <c r="G765" s="35"/>
      <c r="H765" s="35"/>
      <c r="I765" s="35"/>
      <c r="J765" s="35"/>
      <c r="K765" s="36"/>
      <c r="L765" s="37"/>
      <c r="M765" s="37"/>
      <c r="N765" s="37"/>
      <c r="O765" s="37"/>
      <c r="P765" s="37"/>
      <c r="Q765" s="37"/>
      <c r="R765" s="37"/>
      <c r="S765" s="38"/>
      <c r="T765" s="36"/>
      <c r="U765" s="36"/>
      <c r="V765" s="36"/>
      <c r="W765" s="36"/>
      <c r="X765" s="39"/>
      <c r="Y765" s="35"/>
      <c r="Z765" s="35"/>
    </row>
    <row r="766" spans="1:26" x14ac:dyDescent="0.25">
      <c r="A766" s="33"/>
      <c r="B766" s="34"/>
      <c r="C766" s="35"/>
      <c r="D766" s="35"/>
      <c r="E766" s="35"/>
      <c r="F766" s="35"/>
      <c r="G766" s="35"/>
      <c r="H766" s="35"/>
      <c r="I766" s="35"/>
      <c r="J766" s="35"/>
      <c r="K766" s="36"/>
      <c r="L766" s="37"/>
      <c r="M766" s="37"/>
      <c r="N766" s="37"/>
      <c r="O766" s="37"/>
      <c r="P766" s="37"/>
      <c r="Q766" s="37"/>
      <c r="R766" s="37"/>
      <c r="S766" s="38"/>
      <c r="T766" s="36"/>
      <c r="U766" s="36"/>
      <c r="V766" s="36"/>
      <c r="W766" s="36"/>
      <c r="X766" s="39"/>
      <c r="Y766" s="35"/>
      <c r="Z766" s="35"/>
    </row>
    <row r="767" spans="1:26" x14ac:dyDescent="0.25">
      <c r="A767" s="33"/>
      <c r="B767" s="34"/>
      <c r="C767" s="35"/>
      <c r="D767" s="35"/>
      <c r="E767" s="35"/>
      <c r="F767" s="35"/>
      <c r="G767" s="35"/>
      <c r="H767" s="35"/>
      <c r="I767" s="35"/>
      <c r="J767" s="35"/>
      <c r="K767" s="36"/>
      <c r="L767" s="37"/>
      <c r="M767" s="37"/>
      <c r="N767" s="37"/>
      <c r="O767" s="37"/>
      <c r="P767" s="37"/>
      <c r="Q767" s="37"/>
      <c r="R767" s="37"/>
      <c r="S767" s="38"/>
      <c r="T767" s="36"/>
      <c r="U767" s="36"/>
      <c r="V767" s="36"/>
      <c r="W767" s="36"/>
      <c r="X767" s="39"/>
      <c r="Y767" s="35"/>
      <c r="Z767" s="35"/>
    </row>
    <row r="768" spans="1:26" x14ac:dyDescent="0.25">
      <c r="A768" s="33"/>
      <c r="B768" s="34"/>
      <c r="C768" s="35"/>
      <c r="D768" s="35"/>
      <c r="E768" s="35"/>
      <c r="F768" s="35"/>
      <c r="G768" s="35"/>
      <c r="H768" s="35"/>
      <c r="I768" s="35"/>
      <c r="J768" s="35"/>
      <c r="K768" s="36"/>
      <c r="L768" s="37"/>
      <c r="M768" s="37"/>
      <c r="N768" s="37"/>
      <c r="O768" s="37"/>
      <c r="P768" s="37"/>
      <c r="Q768" s="37"/>
      <c r="R768" s="37"/>
      <c r="S768" s="38"/>
      <c r="T768" s="36"/>
      <c r="U768" s="36"/>
      <c r="V768" s="36"/>
      <c r="W768" s="36"/>
      <c r="X768" s="39"/>
      <c r="Y768" s="35"/>
      <c r="Z768" s="35"/>
    </row>
    <row r="769" spans="1:26" x14ac:dyDescent="0.25">
      <c r="A769" s="33"/>
      <c r="B769" s="34"/>
      <c r="C769" s="35"/>
      <c r="D769" s="35"/>
      <c r="E769" s="35"/>
      <c r="F769" s="35"/>
      <c r="G769" s="35"/>
      <c r="H769" s="35"/>
      <c r="I769" s="35"/>
      <c r="J769" s="35"/>
      <c r="K769" s="36"/>
      <c r="L769" s="37"/>
      <c r="M769" s="37"/>
      <c r="N769" s="37"/>
      <c r="O769" s="37"/>
      <c r="P769" s="37"/>
      <c r="Q769" s="37"/>
      <c r="R769" s="37"/>
      <c r="S769" s="38"/>
      <c r="T769" s="36"/>
      <c r="U769" s="36"/>
      <c r="V769" s="36"/>
      <c r="W769" s="36"/>
      <c r="X769" s="39"/>
      <c r="Y769" s="35"/>
      <c r="Z769" s="35"/>
    </row>
    <row r="770" spans="1:26" x14ac:dyDescent="0.25">
      <c r="A770" s="33"/>
      <c r="B770" s="34"/>
      <c r="C770" s="35"/>
      <c r="D770" s="35"/>
      <c r="E770" s="35"/>
      <c r="F770" s="35"/>
      <c r="G770" s="35"/>
      <c r="H770" s="35"/>
      <c r="I770" s="35"/>
      <c r="J770" s="35"/>
      <c r="K770" s="36"/>
      <c r="L770" s="37"/>
      <c r="M770" s="37"/>
      <c r="N770" s="37"/>
      <c r="O770" s="37"/>
      <c r="P770" s="37"/>
      <c r="Q770" s="37"/>
      <c r="R770" s="37"/>
      <c r="S770" s="38"/>
      <c r="T770" s="36"/>
      <c r="U770" s="36"/>
      <c r="V770" s="36"/>
      <c r="W770" s="36"/>
      <c r="X770" s="39"/>
      <c r="Y770" s="35"/>
      <c r="Z770" s="35"/>
    </row>
    <row r="771" spans="1:26" x14ac:dyDescent="0.25">
      <c r="A771" s="33"/>
      <c r="B771" s="34"/>
      <c r="C771" s="35"/>
      <c r="D771" s="35"/>
      <c r="E771" s="35"/>
      <c r="F771" s="35"/>
      <c r="G771" s="35"/>
      <c r="H771" s="35"/>
      <c r="I771" s="35"/>
      <c r="J771" s="35"/>
      <c r="K771" s="36"/>
      <c r="L771" s="37"/>
      <c r="M771" s="37"/>
      <c r="N771" s="37"/>
      <c r="O771" s="37"/>
      <c r="P771" s="37"/>
      <c r="Q771" s="37"/>
      <c r="R771" s="37"/>
      <c r="S771" s="38"/>
      <c r="T771" s="36"/>
      <c r="U771" s="36"/>
      <c r="V771" s="36"/>
      <c r="W771" s="36"/>
      <c r="X771" s="39"/>
      <c r="Y771" s="35"/>
      <c r="Z771" s="35"/>
    </row>
    <row r="772" spans="1:26" x14ac:dyDescent="0.25">
      <c r="A772" s="33"/>
      <c r="B772" s="34"/>
      <c r="C772" s="35"/>
      <c r="D772" s="35"/>
      <c r="E772" s="35"/>
      <c r="F772" s="35"/>
      <c r="G772" s="35"/>
      <c r="H772" s="35"/>
      <c r="I772" s="35"/>
      <c r="J772" s="35"/>
      <c r="K772" s="36"/>
      <c r="L772" s="37"/>
      <c r="M772" s="37"/>
      <c r="N772" s="37"/>
      <c r="O772" s="37"/>
      <c r="P772" s="37"/>
      <c r="Q772" s="37"/>
      <c r="R772" s="37"/>
      <c r="S772" s="38"/>
      <c r="T772" s="36"/>
      <c r="U772" s="36"/>
      <c r="V772" s="36"/>
      <c r="W772" s="36"/>
      <c r="X772" s="39"/>
      <c r="Y772" s="35"/>
      <c r="Z772" s="35"/>
    </row>
    <row r="773" spans="1:26" x14ac:dyDescent="0.25">
      <c r="A773" s="33"/>
      <c r="B773" s="34"/>
      <c r="C773" s="35"/>
      <c r="D773" s="35"/>
      <c r="E773" s="35"/>
      <c r="F773" s="35"/>
      <c r="G773" s="35"/>
      <c r="H773" s="35"/>
      <c r="I773" s="35"/>
      <c r="J773" s="35"/>
      <c r="K773" s="36"/>
      <c r="L773" s="37"/>
      <c r="M773" s="37"/>
      <c r="N773" s="37"/>
      <c r="O773" s="37"/>
      <c r="P773" s="37"/>
      <c r="Q773" s="37"/>
      <c r="R773" s="37"/>
      <c r="S773" s="38"/>
      <c r="T773" s="36"/>
      <c r="U773" s="36"/>
      <c r="V773" s="36"/>
      <c r="W773" s="36"/>
      <c r="X773" s="39"/>
      <c r="Y773" s="35"/>
      <c r="Z773" s="35"/>
    </row>
    <row r="774" spans="1:26" x14ac:dyDescent="0.25">
      <c r="A774" s="33"/>
      <c r="B774" s="34"/>
      <c r="C774" s="35"/>
      <c r="D774" s="35"/>
      <c r="E774" s="35"/>
      <c r="F774" s="35"/>
      <c r="G774" s="35"/>
      <c r="H774" s="35"/>
      <c r="I774" s="35"/>
      <c r="J774" s="35"/>
      <c r="K774" s="36"/>
      <c r="L774" s="37"/>
      <c r="M774" s="37"/>
      <c r="N774" s="37"/>
      <c r="O774" s="37"/>
      <c r="P774" s="37"/>
      <c r="Q774" s="37"/>
      <c r="R774" s="37"/>
      <c r="S774" s="38"/>
      <c r="T774" s="36"/>
      <c r="U774" s="36"/>
      <c r="V774" s="36"/>
      <c r="W774" s="36"/>
      <c r="X774" s="39"/>
      <c r="Y774" s="35"/>
      <c r="Z774" s="35"/>
    </row>
    <row r="775" spans="1:26" x14ac:dyDescent="0.25">
      <c r="A775" s="33"/>
      <c r="B775" s="34"/>
      <c r="C775" s="35"/>
      <c r="D775" s="35"/>
      <c r="E775" s="35"/>
      <c r="F775" s="35"/>
      <c r="G775" s="35"/>
      <c r="H775" s="35"/>
      <c r="I775" s="35"/>
      <c r="J775" s="35"/>
      <c r="K775" s="36"/>
      <c r="L775" s="37"/>
      <c r="M775" s="37"/>
      <c r="N775" s="37"/>
      <c r="O775" s="37"/>
      <c r="P775" s="37"/>
      <c r="Q775" s="37"/>
      <c r="R775" s="37"/>
      <c r="S775" s="38"/>
      <c r="T775" s="36"/>
      <c r="U775" s="36"/>
      <c r="V775" s="36"/>
      <c r="W775" s="36"/>
      <c r="X775" s="39"/>
      <c r="Y775" s="35"/>
      <c r="Z775" s="35"/>
    </row>
    <row r="776" spans="1:26" x14ac:dyDescent="0.25">
      <c r="A776" s="33"/>
      <c r="B776" s="34"/>
      <c r="C776" s="35"/>
      <c r="D776" s="35"/>
      <c r="E776" s="35"/>
      <c r="F776" s="35"/>
      <c r="G776" s="35"/>
      <c r="H776" s="35"/>
      <c r="I776" s="35"/>
      <c r="J776" s="35"/>
      <c r="K776" s="36"/>
      <c r="L776" s="37"/>
      <c r="M776" s="37"/>
      <c r="N776" s="37"/>
      <c r="O776" s="37"/>
      <c r="P776" s="37"/>
      <c r="Q776" s="37"/>
      <c r="R776" s="37"/>
      <c r="S776" s="38"/>
      <c r="T776" s="36"/>
      <c r="U776" s="36"/>
      <c r="V776" s="36"/>
      <c r="W776" s="36"/>
      <c r="X776" s="39"/>
      <c r="Y776" s="35"/>
      <c r="Z776" s="35"/>
    </row>
    <row r="777" spans="1:26" x14ac:dyDescent="0.25">
      <c r="A777" s="33"/>
      <c r="B777" s="34"/>
      <c r="C777" s="35"/>
      <c r="D777" s="35"/>
      <c r="E777" s="35"/>
      <c r="F777" s="35"/>
      <c r="G777" s="35"/>
      <c r="H777" s="35"/>
      <c r="I777" s="35"/>
      <c r="J777" s="35"/>
      <c r="K777" s="36"/>
      <c r="L777" s="37"/>
      <c r="M777" s="37"/>
      <c r="N777" s="37"/>
      <c r="O777" s="37"/>
      <c r="P777" s="37"/>
      <c r="Q777" s="37"/>
      <c r="R777" s="37"/>
      <c r="S777" s="38"/>
      <c r="T777" s="36"/>
      <c r="U777" s="36"/>
      <c r="V777" s="36"/>
      <c r="W777" s="36"/>
      <c r="X777" s="39"/>
      <c r="Y777" s="35"/>
      <c r="Z777" s="35"/>
    </row>
    <row r="778" spans="1:26" x14ac:dyDescent="0.25">
      <c r="A778" s="33"/>
      <c r="B778" s="34"/>
      <c r="C778" s="35"/>
      <c r="D778" s="35"/>
      <c r="E778" s="35"/>
      <c r="F778" s="35"/>
      <c r="G778" s="35"/>
      <c r="H778" s="35"/>
      <c r="I778" s="35"/>
      <c r="J778" s="35"/>
      <c r="K778" s="36"/>
      <c r="L778" s="37"/>
      <c r="M778" s="37"/>
      <c r="N778" s="37"/>
      <c r="O778" s="37"/>
      <c r="P778" s="37"/>
      <c r="Q778" s="37"/>
      <c r="R778" s="37"/>
      <c r="S778" s="38"/>
      <c r="T778" s="36"/>
      <c r="U778" s="36"/>
      <c r="V778" s="36"/>
      <c r="W778" s="36"/>
      <c r="X778" s="39"/>
      <c r="Y778" s="35"/>
      <c r="Z778" s="35"/>
    </row>
    <row r="779" spans="1:26" x14ac:dyDescent="0.25">
      <c r="A779" s="33"/>
      <c r="B779" s="34"/>
      <c r="C779" s="35"/>
      <c r="D779" s="35"/>
      <c r="E779" s="35"/>
      <c r="F779" s="35"/>
      <c r="G779" s="35"/>
      <c r="H779" s="35"/>
      <c r="I779" s="35"/>
      <c r="J779" s="35"/>
      <c r="K779" s="36"/>
      <c r="L779" s="37"/>
      <c r="M779" s="37"/>
      <c r="N779" s="37"/>
      <c r="O779" s="37"/>
      <c r="P779" s="37"/>
      <c r="Q779" s="37"/>
      <c r="R779" s="37"/>
      <c r="S779" s="38"/>
      <c r="T779" s="36"/>
      <c r="U779" s="36"/>
      <c r="V779" s="36"/>
      <c r="W779" s="36"/>
      <c r="X779" s="39"/>
      <c r="Y779" s="35"/>
      <c r="Z779" s="35"/>
    </row>
    <row r="780" spans="1:26" x14ac:dyDescent="0.25">
      <c r="A780" s="33"/>
      <c r="B780" s="34"/>
      <c r="C780" s="35"/>
      <c r="D780" s="35"/>
      <c r="E780" s="35"/>
      <c r="F780" s="35"/>
      <c r="G780" s="35"/>
      <c r="H780" s="35"/>
      <c r="I780" s="35"/>
      <c r="J780" s="35"/>
      <c r="K780" s="36"/>
      <c r="L780" s="37"/>
      <c r="M780" s="37"/>
      <c r="N780" s="37"/>
      <c r="O780" s="37"/>
      <c r="P780" s="37"/>
      <c r="Q780" s="37"/>
      <c r="R780" s="37"/>
      <c r="S780" s="38"/>
      <c r="T780" s="36"/>
      <c r="U780" s="36"/>
      <c r="V780" s="36"/>
      <c r="W780" s="36"/>
      <c r="X780" s="39"/>
      <c r="Y780" s="35"/>
      <c r="Z780" s="35"/>
    </row>
    <row r="781" spans="1:26" x14ac:dyDescent="0.25">
      <c r="A781" s="33"/>
      <c r="B781" s="34"/>
      <c r="C781" s="35"/>
      <c r="D781" s="35"/>
      <c r="E781" s="35"/>
      <c r="F781" s="35"/>
      <c r="G781" s="35"/>
      <c r="H781" s="35"/>
      <c r="I781" s="35"/>
      <c r="J781" s="35"/>
      <c r="K781" s="36"/>
      <c r="L781" s="37"/>
      <c r="M781" s="37"/>
      <c r="N781" s="37"/>
      <c r="O781" s="37"/>
      <c r="P781" s="37"/>
      <c r="Q781" s="37"/>
      <c r="R781" s="37"/>
      <c r="S781" s="38"/>
      <c r="T781" s="36"/>
      <c r="U781" s="36"/>
      <c r="V781" s="36"/>
      <c r="W781" s="36"/>
      <c r="X781" s="39"/>
      <c r="Y781" s="35"/>
      <c r="Z781" s="35"/>
    </row>
    <row r="782" spans="1:26" x14ac:dyDescent="0.25">
      <c r="A782" s="33"/>
      <c r="B782" s="34"/>
      <c r="C782" s="35"/>
      <c r="D782" s="35"/>
      <c r="E782" s="35"/>
      <c r="F782" s="35"/>
      <c r="G782" s="35"/>
      <c r="H782" s="35"/>
      <c r="I782" s="35"/>
      <c r="J782" s="35"/>
      <c r="K782" s="36"/>
      <c r="L782" s="37"/>
      <c r="M782" s="37"/>
      <c r="N782" s="37"/>
      <c r="O782" s="37"/>
      <c r="P782" s="37"/>
      <c r="Q782" s="37"/>
      <c r="R782" s="37"/>
      <c r="S782" s="38"/>
      <c r="T782" s="36"/>
      <c r="U782" s="36"/>
      <c r="V782" s="36"/>
      <c r="W782" s="36"/>
      <c r="X782" s="39"/>
      <c r="Y782" s="35"/>
      <c r="Z782" s="35"/>
    </row>
    <row r="783" spans="1:26" x14ac:dyDescent="0.25">
      <c r="A783" s="33"/>
      <c r="B783" s="34"/>
      <c r="C783" s="35"/>
      <c r="D783" s="35"/>
      <c r="E783" s="35"/>
      <c r="F783" s="35"/>
      <c r="G783" s="35"/>
      <c r="H783" s="35"/>
      <c r="I783" s="35"/>
      <c r="J783" s="35"/>
      <c r="K783" s="36"/>
      <c r="L783" s="37"/>
      <c r="M783" s="37"/>
      <c r="N783" s="37"/>
      <c r="O783" s="37"/>
      <c r="P783" s="37"/>
      <c r="Q783" s="37"/>
      <c r="R783" s="37"/>
      <c r="S783" s="38"/>
      <c r="T783" s="36"/>
      <c r="U783" s="36"/>
      <c r="V783" s="36"/>
      <c r="W783" s="36"/>
      <c r="X783" s="39"/>
      <c r="Y783" s="35"/>
      <c r="Z783" s="35"/>
    </row>
    <row r="784" spans="1:26" x14ac:dyDescent="0.25">
      <c r="A784" s="33"/>
      <c r="B784" s="34"/>
      <c r="C784" s="35"/>
      <c r="D784" s="35"/>
      <c r="E784" s="35"/>
      <c r="F784" s="35"/>
      <c r="G784" s="35"/>
      <c r="H784" s="35"/>
      <c r="I784" s="35"/>
      <c r="J784" s="35"/>
      <c r="K784" s="36"/>
      <c r="L784" s="37"/>
      <c r="M784" s="37"/>
      <c r="N784" s="37"/>
      <c r="O784" s="37"/>
      <c r="P784" s="37"/>
      <c r="Q784" s="37"/>
      <c r="R784" s="37"/>
      <c r="S784" s="38"/>
      <c r="T784" s="36"/>
      <c r="U784" s="36"/>
      <c r="V784" s="36"/>
      <c r="W784" s="36"/>
      <c r="X784" s="39"/>
      <c r="Y784" s="35"/>
      <c r="Z784" s="35"/>
    </row>
    <row r="785" spans="1:26" x14ac:dyDescent="0.25">
      <c r="A785" s="33"/>
      <c r="B785" s="34"/>
      <c r="C785" s="35"/>
      <c r="D785" s="35"/>
      <c r="E785" s="35"/>
      <c r="F785" s="35"/>
      <c r="G785" s="35"/>
      <c r="H785" s="35"/>
      <c r="I785" s="35"/>
      <c r="J785" s="35"/>
      <c r="K785" s="36"/>
      <c r="L785" s="37"/>
      <c r="M785" s="37"/>
      <c r="N785" s="37"/>
      <c r="O785" s="37"/>
      <c r="P785" s="37"/>
      <c r="Q785" s="37"/>
      <c r="R785" s="37"/>
      <c r="S785" s="38"/>
      <c r="T785" s="36"/>
      <c r="U785" s="36"/>
      <c r="V785" s="36"/>
      <c r="W785" s="36"/>
      <c r="X785" s="39"/>
      <c r="Y785" s="35"/>
      <c r="Z785" s="35"/>
    </row>
    <row r="786" spans="1:26" x14ac:dyDescent="0.25">
      <c r="A786" s="33"/>
      <c r="B786" s="34"/>
      <c r="C786" s="35"/>
      <c r="D786" s="35"/>
      <c r="E786" s="35"/>
      <c r="F786" s="35"/>
      <c r="G786" s="35"/>
      <c r="H786" s="35"/>
      <c r="I786" s="35"/>
      <c r="J786" s="35"/>
      <c r="K786" s="36"/>
      <c r="L786" s="37"/>
      <c r="M786" s="37"/>
      <c r="N786" s="37"/>
      <c r="O786" s="37"/>
      <c r="P786" s="37"/>
      <c r="Q786" s="37"/>
      <c r="R786" s="37"/>
      <c r="S786" s="38"/>
      <c r="T786" s="36"/>
      <c r="U786" s="36"/>
      <c r="V786" s="36"/>
      <c r="W786" s="36"/>
      <c r="X786" s="39"/>
      <c r="Y786" s="35"/>
      <c r="Z786" s="35"/>
    </row>
    <row r="787" spans="1:26" x14ac:dyDescent="0.25">
      <c r="A787" s="33"/>
      <c r="B787" s="34"/>
      <c r="C787" s="35"/>
      <c r="D787" s="35"/>
      <c r="E787" s="35"/>
      <c r="F787" s="35"/>
      <c r="G787" s="35"/>
      <c r="H787" s="35"/>
      <c r="I787" s="35"/>
      <c r="J787" s="35"/>
      <c r="K787" s="36"/>
      <c r="L787" s="37"/>
      <c r="M787" s="37"/>
      <c r="N787" s="37"/>
      <c r="O787" s="37"/>
      <c r="P787" s="37"/>
      <c r="Q787" s="37"/>
      <c r="R787" s="37"/>
      <c r="S787" s="38"/>
      <c r="T787" s="36"/>
      <c r="U787" s="36"/>
      <c r="V787" s="36"/>
      <c r="W787" s="36"/>
      <c r="X787" s="39"/>
      <c r="Y787" s="35"/>
      <c r="Z787" s="35"/>
    </row>
    <row r="788" spans="1:26" x14ac:dyDescent="0.25">
      <c r="A788" s="33"/>
      <c r="B788" s="34"/>
      <c r="C788" s="35"/>
      <c r="D788" s="35"/>
      <c r="E788" s="35"/>
      <c r="F788" s="35"/>
      <c r="G788" s="35"/>
      <c r="H788" s="35"/>
      <c r="I788" s="35"/>
      <c r="J788" s="35"/>
      <c r="K788" s="36"/>
      <c r="L788" s="37"/>
      <c r="M788" s="37"/>
      <c r="N788" s="37"/>
      <c r="O788" s="37"/>
      <c r="P788" s="37"/>
      <c r="Q788" s="37"/>
      <c r="R788" s="37"/>
      <c r="S788" s="38"/>
      <c r="T788" s="36"/>
      <c r="U788" s="36"/>
      <c r="V788" s="36"/>
      <c r="W788" s="36"/>
      <c r="X788" s="39"/>
      <c r="Y788" s="35"/>
      <c r="Z788" s="35"/>
    </row>
    <row r="789" spans="1:26" x14ac:dyDescent="0.25">
      <c r="A789" s="33"/>
      <c r="B789" s="34"/>
      <c r="C789" s="35"/>
      <c r="D789" s="35"/>
      <c r="E789" s="35"/>
      <c r="F789" s="35"/>
      <c r="G789" s="35"/>
      <c r="H789" s="35"/>
      <c r="I789" s="35"/>
      <c r="J789" s="35"/>
      <c r="K789" s="36"/>
      <c r="L789" s="37"/>
      <c r="M789" s="37"/>
      <c r="N789" s="37"/>
      <c r="O789" s="37"/>
      <c r="P789" s="37"/>
      <c r="Q789" s="37"/>
      <c r="R789" s="37"/>
      <c r="S789" s="38"/>
      <c r="T789" s="36"/>
      <c r="U789" s="36"/>
      <c r="V789" s="36"/>
      <c r="W789" s="36"/>
      <c r="X789" s="39"/>
      <c r="Y789" s="35"/>
      <c r="Z789" s="35"/>
    </row>
    <row r="790" spans="1:26" x14ac:dyDescent="0.25">
      <c r="A790" s="33"/>
      <c r="B790" s="34"/>
      <c r="C790" s="35"/>
      <c r="D790" s="35"/>
      <c r="E790" s="35"/>
      <c r="F790" s="35"/>
      <c r="G790" s="35"/>
      <c r="H790" s="35"/>
      <c r="I790" s="35"/>
      <c r="J790" s="35"/>
      <c r="K790" s="36"/>
      <c r="L790" s="37"/>
      <c r="M790" s="37"/>
      <c r="N790" s="37"/>
      <c r="O790" s="37"/>
      <c r="P790" s="37"/>
      <c r="Q790" s="37"/>
      <c r="R790" s="37"/>
      <c r="S790" s="38"/>
      <c r="T790" s="36"/>
      <c r="U790" s="36"/>
      <c r="V790" s="36"/>
      <c r="W790" s="36"/>
      <c r="X790" s="39"/>
      <c r="Y790" s="35"/>
      <c r="Z790" s="35"/>
    </row>
    <row r="791" spans="1:26" x14ac:dyDescent="0.25">
      <c r="A791" s="33"/>
      <c r="B791" s="34"/>
      <c r="C791" s="35"/>
      <c r="D791" s="35"/>
      <c r="E791" s="35"/>
      <c r="F791" s="35"/>
      <c r="G791" s="35"/>
      <c r="H791" s="35"/>
      <c r="I791" s="35"/>
      <c r="J791" s="35"/>
      <c r="K791" s="36"/>
      <c r="L791" s="37"/>
      <c r="M791" s="37"/>
      <c r="N791" s="37"/>
      <c r="O791" s="37"/>
      <c r="P791" s="37"/>
      <c r="Q791" s="37"/>
      <c r="R791" s="37"/>
      <c r="S791" s="38"/>
      <c r="T791" s="36"/>
      <c r="U791" s="36"/>
      <c r="V791" s="36"/>
      <c r="W791" s="36"/>
      <c r="X791" s="39"/>
      <c r="Y791" s="35"/>
      <c r="Z791" s="35"/>
    </row>
    <row r="792" spans="1:26" x14ac:dyDescent="0.25">
      <c r="A792" s="33"/>
      <c r="B792" s="34"/>
      <c r="C792" s="35"/>
      <c r="D792" s="35"/>
      <c r="E792" s="35"/>
      <c r="F792" s="35"/>
      <c r="G792" s="35"/>
      <c r="H792" s="35"/>
      <c r="I792" s="35"/>
      <c r="J792" s="35"/>
      <c r="K792" s="36"/>
      <c r="L792" s="37"/>
      <c r="M792" s="37"/>
      <c r="N792" s="37"/>
      <c r="O792" s="37"/>
      <c r="P792" s="37"/>
      <c r="Q792" s="37"/>
      <c r="R792" s="37"/>
      <c r="S792" s="38"/>
      <c r="T792" s="36"/>
      <c r="U792" s="36"/>
      <c r="V792" s="36"/>
      <c r="W792" s="36"/>
      <c r="X792" s="39"/>
      <c r="Y792" s="35"/>
      <c r="Z792" s="35"/>
    </row>
    <row r="793" spans="1:26" x14ac:dyDescent="0.25">
      <c r="A793" s="33"/>
      <c r="B793" s="34"/>
      <c r="C793" s="35"/>
      <c r="D793" s="35"/>
      <c r="E793" s="35"/>
      <c r="F793" s="35"/>
      <c r="G793" s="35"/>
      <c r="H793" s="35"/>
      <c r="I793" s="35"/>
      <c r="J793" s="35"/>
      <c r="K793" s="36"/>
      <c r="L793" s="37"/>
      <c r="M793" s="37"/>
      <c r="N793" s="37"/>
      <c r="O793" s="37"/>
      <c r="P793" s="37"/>
      <c r="Q793" s="37"/>
      <c r="R793" s="37"/>
      <c r="S793" s="38"/>
      <c r="T793" s="36"/>
      <c r="U793" s="36"/>
      <c r="V793" s="36"/>
      <c r="W793" s="36"/>
      <c r="X793" s="39"/>
      <c r="Y793" s="35"/>
      <c r="Z793" s="35"/>
    </row>
    <row r="794" spans="1:26" x14ac:dyDescent="0.25">
      <c r="A794" s="33"/>
      <c r="B794" s="34"/>
      <c r="C794" s="35"/>
      <c r="D794" s="35"/>
      <c r="E794" s="35"/>
      <c r="F794" s="35"/>
      <c r="G794" s="35"/>
      <c r="H794" s="35"/>
      <c r="I794" s="35"/>
      <c r="J794" s="35"/>
      <c r="K794" s="36"/>
      <c r="L794" s="37"/>
      <c r="M794" s="37"/>
      <c r="N794" s="37"/>
      <c r="O794" s="37"/>
      <c r="P794" s="37"/>
      <c r="Q794" s="37"/>
      <c r="R794" s="37"/>
      <c r="S794" s="38"/>
      <c r="T794" s="36"/>
      <c r="U794" s="36"/>
      <c r="V794" s="36"/>
      <c r="W794" s="36"/>
      <c r="X794" s="39"/>
      <c r="Y794" s="35"/>
      <c r="Z794" s="35"/>
    </row>
    <row r="795" spans="1:26" x14ac:dyDescent="0.25">
      <c r="A795" s="33"/>
      <c r="B795" s="34"/>
      <c r="C795" s="35"/>
      <c r="D795" s="35"/>
      <c r="E795" s="35"/>
      <c r="F795" s="35"/>
      <c r="G795" s="35"/>
      <c r="H795" s="35"/>
      <c r="I795" s="35"/>
      <c r="J795" s="35"/>
      <c r="K795" s="36"/>
      <c r="L795" s="37"/>
      <c r="M795" s="37"/>
      <c r="N795" s="37"/>
      <c r="O795" s="37"/>
      <c r="P795" s="37"/>
      <c r="Q795" s="37"/>
      <c r="R795" s="37"/>
      <c r="S795" s="38"/>
      <c r="T795" s="36"/>
      <c r="U795" s="36"/>
      <c r="V795" s="36"/>
      <c r="W795" s="36"/>
      <c r="X795" s="39"/>
      <c r="Y795" s="35"/>
      <c r="Z795" s="35"/>
    </row>
    <row r="796" spans="1:26" x14ac:dyDescent="0.25">
      <c r="A796" s="33"/>
      <c r="B796" s="34"/>
      <c r="C796" s="35"/>
      <c r="D796" s="35"/>
      <c r="E796" s="35"/>
      <c r="F796" s="35"/>
      <c r="G796" s="35"/>
      <c r="H796" s="35"/>
      <c r="I796" s="35"/>
      <c r="J796" s="35"/>
      <c r="K796" s="36"/>
      <c r="L796" s="37"/>
      <c r="M796" s="37"/>
      <c r="N796" s="37"/>
      <c r="O796" s="37"/>
      <c r="P796" s="37"/>
      <c r="Q796" s="37"/>
      <c r="R796" s="37"/>
      <c r="S796" s="38"/>
      <c r="T796" s="36"/>
      <c r="U796" s="36"/>
      <c r="V796" s="36"/>
      <c r="W796" s="36"/>
      <c r="X796" s="39"/>
      <c r="Y796" s="35"/>
      <c r="Z796" s="35"/>
    </row>
    <row r="797" spans="1:26" x14ac:dyDescent="0.25">
      <c r="A797" s="33"/>
      <c r="B797" s="34"/>
      <c r="C797" s="35"/>
      <c r="D797" s="35"/>
      <c r="E797" s="35"/>
      <c r="F797" s="35"/>
      <c r="G797" s="35"/>
      <c r="H797" s="35"/>
      <c r="I797" s="35"/>
      <c r="J797" s="35"/>
      <c r="K797" s="36"/>
      <c r="L797" s="37"/>
      <c r="M797" s="37"/>
      <c r="N797" s="37"/>
      <c r="O797" s="37"/>
      <c r="P797" s="37"/>
      <c r="Q797" s="37"/>
      <c r="R797" s="37"/>
      <c r="S797" s="38"/>
      <c r="T797" s="36"/>
      <c r="U797" s="36"/>
      <c r="V797" s="36"/>
      <c r="W797" s="36"/>
      <c r="X797" s="39"/>
      <c r="Y797" s="35"/>
      <c r="Z797" s="35"/>
    </row>
    <row r="798" spans="1:26" x14ac:dyDescent="0.25">
      <c r="A798" s="33"/>
      <c r="B798" s="34"/>
      <c r="C798" s="35"/>
      <c r="D798" s="35"/>
      <c r="E798" s="35"/>
      <c r="F798" s="35"/>
      <c r="G798" s="35"/>
      <c r="H798" s="35"/>
      <c r="I798" s="35"/>
      <c r="J798" s="35"/>
      <c r="K798" s="36"/>
      <c r="L798" s="37"/>
      <c r="M798" s="37"/>
      <c r="N798" s="37"/>
      <c r="O798" s="37"/>
      <c r="P798" s="37"/>
      <c r="Q798" s="37"/>
      <c r="R798" s="37"/>
      <c r="S798" s="38"/>
      <c r="T798" s="36"/>
      <c r="U798" s="36"/>
      <c r="V798" s="36"/>
      <c r="W798" s="36"/>
      <c r="X798" s="39"/>
      <c r="Y798" s="35"/>
      <c r="Z798" s="35"/>
    </row>
    <row r="799" spans="1:26" x14ac:dyDescent="0.25">
      <c r="A799" s="33"/>
      <c r="B799" s="34"/>
      <c r="C799" s="35"/>
      <c r="D799" s="35"/>
      <c r="E799" s="35"/>
      <c r="F799" s="35"/>
      <c r="G799" s="35"/>
      <c r="H799" s="35"/>
      <c r="I799" s="35"/>
      <c r="J799" s="35"/>
      <c r="K799" s="36"/>
      <c r="L799" s="37"/>
      <c r="M799" s="37"/>
      <c r="N799" s="37"/>
      <c r="O799" s="37"/>
      <c r="P799" s="37"/>
      <c r="Q799" s="37"/>
      <c r="R799" s="37"/>
      <c r="S799" s="38"/>
      <c r="T799" s="36"/>
      <c r="U799" s="36"/>
      <c r="V799" s="36"/>
      <c r="W799" s="36"/>
      <c r="X799" s="39"/>
      <c r="Y799" s="35"/>
      <c r="Z799" s="35"/>
    </row>
    <row r="800" spans="1:26" x14ac:dyDescent="0.25">
      <c r="A800" s="33"/>
      <c r="B800" s="34"/>
      <c r="C800" s="35"/>
      <c r="D800" s="35"/>
      <c r="E800" s="35"/>
      <c r="F800" s="35"/>
      <c r="G800" s="35"/>
      <c r="H800" s="35"/>
      <c r="I800" s="35"/>
      <c r="J800" s="35"/>
      <c r="K800" s="36"/>
      <c r="L800" s="37"/>
      <c r="M800" s="37"/>
      <c r="N800" s="37"/>
      <c r="O800" s="37"/>
      <c r="P800" s="37"/>
      <c r="Q800" s="37"/>
      <c r="R800" s="37"/>
      <c r="S800" s="38"/>
      <c r="T800" s="36"/>
      <c r="U800" s="36"/>
      <c r="V800" s="36"/>
      <c r="W800" s="36"/>
      <c r="X800" s="39"/>
      <c r="Y800" s="35"/>
      <c r="Z800" s="35"/>
    </row>
    <row r="801" spans="1:26" x14ac:dyDescent="0.25">
      <c r="A801" s="33"/>
      <c r="B801" s="34"/>
      <c r="C801" s="35"/>
      <c r="D801" s="35"/>
      <c r="E801" s="35"/>
      <c r="F801" s="35"/>
      <c r="G801" s="35"/>
      <c r="H801" s="35"/>
      <c r="I801" s="35"/>
      <c r="J801" s="35"/>
      <c r="K801" s="36"/>
      <c r="L801" s="37"/>
      <c r="M801" s="37"/>
      <c r="N801" s="37"/>
      <c r="O801" s="37"/>
      <c r="P801" s="37"/>
      <c r="Q801" s="37"/>
      <c r="R801" s="37"/>
      <c r="S801" s="38"/>
      <c r="T801" s="36"/>
      <c r="U801" s="36"/>
      <c r="V801" s="36"/>
      <c r="W801" s="36"/>
      <c r="X801" s="39"/>
      <c r="Y801" s="35"/>
      <c r="Z801" s="35"/>
    </row>
    <row r="802" spans="1:26" x14ac:dyDescent="0.25">
      <c r="A802" s="33"/>
      <c r="B802" s="34"/>
      <c r="C802" s="35"/>
      <c r="D802" s="35"/>
      <c r="E802" s="35"/>
      <c r="F802" s="35"/>
      <c r="G802" s="35"/>
      <c r="H802" s="35"/>
      <c r="I802" s="35"/>
      <c r="J802" s="35"/>
      <c r="K802" s="36"/>
      <c r="L802" s="37"/>
      <c r="M802" s="37"/>
      <c r="N802" s="37"/>
      <c r="O802" s="37"/>
      <c r="P802" s="37"/>
      <c r="Q802" s="37"/>
      <c r="R802" s="37"/>
      <c r="S802" s="38"/>
      <c r="T802" s="36"/>
      <c r="U802" s="36"/>
      <c r="V802" s="36"/>
      <c r="W802" s="36"/>
      <c r="X802" s="39"/>
      <c r="Y802" s="35"/>
      <c r="Z802" s="35"/>
    </row>
    <row r="803" spans="1:26" x14ac:dyDescent="0.25">
      <c r="A803" s="33"/>
      <c r="B803" s="34"/>
      <c r="C803" s="35"/>
      <c r="D803" s="35"/>
      <c r="E803" s="35"/>
      <c r="F803" s="35"/>
      <c r="G803" s="35"/>
      <c r="H803" s="35"/>
      <c r="I803" s="35"/>
      <c r="J803" s="35"/>
      <c r="K803" s="36"/>
      <c r="L803" s="37"/>
      <c r="M803" s="37"/>
      <c r="N803" s="37"/>
      <c r="O803" s="37"/>
      <c r="P803" s="37"/>
      <c r="Q803" s="37"/>
      <c r="R803" s="37"/>
      <c r="S803" s="38"/>
      <c r="T803" s="36"/>
      <c r="U803" s="36"/>
      <c r="V803" s="36"/>
      <c r="W803" s="36"/>
      <c r="X803" s="39"/>
      <c r="Y803" s="35"/>
      <c r="Z803" s="35"/>
    </row>
    <row r="804" spans="1:26" x14ac:dyDescent="0.25">
      <c r="A804" s="33"/>
      <c r="B804" s="34"/>
      <c r="C804" s="35"/>
      <c r="D804" s="35"/>
      <c r="E804" s="35"/>
      <c r="F804" s="35"/>
      <c r="G804" s="35"/>
      <c r="H804" s="35"/>
      <c r="I804" s="35"/>
      <c r="J804" s="35"/>
      <c r="K804" s="36"/>
      <c r="L804" s="37"/>
      <c r="M804" s="37"/>
      <c r="N804" s="37"/>
      <c r="O804" s="37"/>
      <c r="P804" s="37"/>
      <c r="Q804" s="37"/>
      <c r="R804" s="37"/>
      <c r="S804" s="38"/>
      <c r="T804" s="36"/>
      <c r="U804" s="36"/>
      <c r="V804" s="36"/>
      <c r="W804" s="36"/>
      <c r="X804" s="39"/>
      <c r="Y804" s="35"/>
      <c r="Z804" s="35"/>
    </row>
    <row r="805" spans="1:26" x14ac:dyDescent="0.25">
      <c r="A805" s="33"/>
      <c r="B805" s="34"/>
      <c r="C805" s="35"/>
      <c r="D805" s="35"/>
      <c r="E805" s="35"/>
      <c r="F805" s="35"/>
      <c r="G805" s="35"/>
      <c r="H805" s="35"/>
      <c r="I805" s="35"/>
      <c r="J805" s="35"/>
      <c r="K805" s="36"/>
      <c r="L805" s="37"/>
      <c r="M805" s="37"/>
      <c r="N805" s="37"/>
      <c r="O805" s="37"/>
      <c r="P805" s="37"/>
      <c r="Q805" s="37"/>
      <c r="R805" s="37"/>
      <c r="S805" s="38"/>
      <c r="T805" s="36"/>
      <c r="U805" s="36"/>
      <c r="V805" s="36"/>
      <c r="W805" s="36"/>
      <c r="X805" s="39"/>
      <c r="Y805" s="35"/>
      <c r="Z805" s="35"/>
    </row>
    <row r="806" spans="1:26" x14ac:dyDescent="0.25">
      <c r="A806" s="33"/>
      <c r="B806" s="34"/>
      <c r="C806" s="35"/>
      <c r="D806" s="35"/>
      <c r="E806" s="35"/>
      <c r="F806" s="35"/>
      <c r="G806" s="35"/>
      <c r="H806" s="35"/>
      <c r="I806" s="35"/>
      <c r="J806" s="35"/>
      <c r="K806" s="36"/>
      <c r="L806" s="37"/>
      <c r="M806" s="37"/>
      <c r="N806" s="37"/>
      <c r="O806" s="37"/>
      <c r="P806" s="37"/>
      <c r="Q806" s="37"/>
      <c r="R806" s="37"/>
      <c r="S806" s="38"/>
      <c r="T806" s="36"/>
      <c r="U806" s="36"/>
      <c r="V806" s="36"/>
      <c r="W806" s="36"/>
      <c r="X806" s="39"/>
      <c r="Y806" s="35"/>
      <c r="Z806" s="35"/>
    </row>
    <row r="807" spans="1:26" x14ac:dyDescent="0.25">
      <c r="A807" s="33"/>
      <c r="B807" s="34"/>
      <c r="C807" s="35"/>
      <c r="D807" s="35"/>
      <c r="E807" s="35"/>
      <c r="F807" s="35"/>
      <c r="G807" s="35"/>
      <c r="H807" s="35"/>
      <c r="I807" s="35"/>
      <c r="J807" s="35"/>
      <c r="K807" s="36"/>
      <c r="L807" s="37"/>
      <c r="M807" s="37"/>
      <c r="N807" s="37"/>
      <c r="O807" s="37"/>
      <c r="P807" s="37"/>
      <c r="Q807" s="37"/>
      <c r="R807" s="37"/>
      <c r="S807" s="38"/>
      <c r="T807" s="36"/>
      <c r="U807" s="36"/>
      <c r="V807" s="36"/>
      <c r="W807" s="36"/>
      <c r="X807" s="39"/>
      <c r="Y807" s="35"/>
      <c r="Z807" s="35"/>
    </row>
    <row r="808" spans="1:26" x14ac:dyDescent="0.25">
      <c r="A808" s="33"/>
      <c r="B808" s="34"/>
      <c r="C808" s="35"/>
      <c r="D808" s="35"/>
      <c r="E808" s="35"/>
      <c r="F808" s="35"/>
      <c r="G808" s="35"/>
      <c r="H808" s="35"/>
      <c r="I808" s="35"/>
      <c r="J808" s="35"/>
      <c r="K808" s="36"/>
      <c r="L808" s="37"/>
      <c r="M808" s="37"/>
      <c r="N808" s="37"/>
      <c r="O808" s="37"/>
      <c r="P808" s="37"/>
      <c r="Q808" s="37"/>
      <c r="R808" s="37"/>
      <c r="S808" s="38"/>
      <c r="T808" s="36"/>
      <c r="U808" s="36"/>
      <c r="V808" s="36"/>
      <c r="W808" s="36"/>
      <c r="X808" s="39"/>
      <c r="Y808" s="35"/>
      <c r="Z808" s="35"/>
    </row>
    <row r="809" spans="1:26" x14ac:dyDescent="0.25">
      <c r="A809" s="33"/>
      <c r="B809" s="34"/>
      <c r="C809" s="35"/>
      <c r="D809" s="35"/>
      <c r="E809" s="35"/>
      <c r="F809" s="35"/>
      <c r="G809" s="35"/>
      <c r="H809" s="35"/>
      <c r="I809" s="35"/>
      <c r="J809" s="35"/>
      <c r="K809" s="36"/>
      <c r="L809" s="37"/>
      <c r="M809" s="37"/>
      <c r="N809" s="37"/>
      <c r="O809" s="37"/>
      <c r="P809" s="37"/>
      <c r="Q809" s="37"/>
      <c r="R809" s="37"/>
      <c r="S809" s="38"/>
      <c r="T809" s="36"/>
      <c r="U809" s="36"/>
      <c r="V809" s="36"/>
      <c r="W809" s="36"/>
      <c r="X809" s="39"/>
      <c r="Y809" s="35"/>
      <c r="Z809" s="35"/>
    </row>
    <row r="810" spans="1:26" x14ac:dyDescent="0.25">
      <c r="A810" s="33"/>
      <c r="B810" s="34"/>
      <c r="C810" s="35"/>
      <c r="D810" s="35"/>
      <c r="E810" s="35"/>
      <c r="F810" s="35"/>
      <c r="G810" s="35"/>
      <c r="H810" s="35"/>
      <c r="I810" s="35"/>
      <c r="J810" s="35"/>
      <c r="K810" s="36"/>
      <c r="L810" s="37"/>
      <c r="M810" s="37"/>
      <c r="N810" s="37"/>
      <c r="O810" s="37"/>
      <c r="P810" s="37"/>
      <c r="Q810" s="37"/>
      <c r="R810" s="37"/>
      <c r="S810" s="38"/>
      <c r="T810" s="36"/>
      <c r="U810" s="36"/>
      <c r="V810" s="36"/>
      <c r="W810" s="36"/>
      <c r="X810" s="39"/>
      <c r="Y810" s="35"/>
      <c r="Z810" s="35"/>
    </row>
    <row r="811" spans="1:26" x14ac:dyDescent="0.25">
      <c r="A811" s="33"/>
      <c r="B811" s="34"/>
      <c r="C811" s="35"/>
      <c r="D811" s="35"/>
      <c r="E811" s="35"/>
      <c r="F811" s="35"/>
      <c r="G811" s="35"/>
      <c r="H811" s="35"/>
      <c r="I811" s="35"/>
      <c r="J811" s="35"/>
      <c r="K811" s="36"/>
      <c r="L811" s="37"/>
      <c r="M811" s="37"/>
      <c r="N811" s="37"/>
      <c r="O811" s="37"/>
      <c r="P811" s="37"/>
      <c r="Q811" s="37"/>
      <c r="R811" s="37"/>
      <c r="S811" s="38"/>
      <c r="T811" s="36"/>
      <c r="U811" s="36"/>
      <c r="V811" s="36"/>
      <c r="W811" s="36"/>
      <c r="X811" s="39"/>
      <c r="Y811" s="35"/>
      <c r="Z811" s="35"/>
    </row>
    <row r="812" spans="1:26" x14ac:dyDescent="0.25">
      <c r="A812" s="33"/>
      <c r="B812" s="34"/>
      <c r="C812" s="35"/>
      <c r="D812" s="35"/>
      <c r="E812" s="35"/>
      <c r="F812" s="35"/>
      <c r="G812" s="35"/>
      <c r="H812" s="35"/>
      <c r="I812" s="35"/>
      <c r="J812" s="35"/>
      <c r="K812" s="36"/>
      <c r="L812" s="37"/>
      <c r="M812" s="37"/>
      <c r="N812" s="37"/>
      <c r="O812" s="37"/>
      <c r="P812" s="37"/>
      <c r="Q812" s="37"/>
      <c r="R812" s="37"/>
      <c r="S812" s="38"/>
      <c r="T812" s="36"/>
      <c r="U812" s="36"/>
      <c r="V812" s="36"/>
      <c r="W812" s="36"/>
      <c r="X812" s="39"/>
      <c r="Y812" s="35"/>
      <c r="Z812" s="35"/>
    </row>
    <row r="813" spans="1:26" x14ac:dyDescent="0.25">
      <c r="A813" s="33"/>
      <c r="B813" s="34"/>
      <c r="C813" s="35"/>
      <c r="D813" s="35"/>
      <c r="E813" s="35"/>
      <c r="F813" s="35"/>
      <c r="G813" s="35"/>
      <c r="H813" s="35"/>
      <c r="I813" s="35"/>
      <c r="J813" s="35"/>
      <c r="K813" s="36"/>
      <c r="L813" s="37"/>
      <c r="M813" s="37"/>
      <c r="N813" s="37"/>
      <c r="O813" s="37"/>
      <c r="P813" s="37"/>
      <c r="Q813" s="37"/>
      <c r="R813" s="37"/>
      <c r="S813" s="38"/>
      <c r="T813" s="36"/>
      <c r="U813" s="36"/>
      <c r="V813" s="36"/>
      <c r="W813" s="36"/>
      <c r="X813" s="39"/>
      <c r="Y813" s="35"/>
      <c r="Z813" s="35"/>
    </row>
    <row r="814" spans="1:26" x14ac:dyDescent="0.25">
      <c r="A814" s="33"/>
      <c r="B814" s="34"/>
      <c r="C814" s="35"/>
      <c r="D814" s="35"/>
      <c r="E814" s="35"/>
      <c r="F814" s="35"/>
      <c r="G814" s="35"/>
      <c r="H814" s="35"/>
      <c r="I814" s="35"/>
      <c r="J814" s="35"/>
      <c r="K814" s="36"/>
      <c r="L814" s="37"/>
      <c r="M814" s="37"/>
      <c r="N814" s="37"/>
      <c r="O814" s="37"/>
      <c r="P814" s="37"/>
      <c r="Q814" s="37"/>
      <c r="R814" s="37"/>
      <c r="S814" s="38"/>
      <c r="T814" s="36"/>
      <c r="U814" s="36"/>
      <c r="V814" s="36"/>
      <c r="W814" s="36"/>
      <c r="X814" s="39"/>
      <c r="Y814" s="35"/>
      <c r="Z814" s="35"/>
    </row>
    <row r="815" spans="1:26" x14ac:dyDescent="0.25">
      <c r="A815" s="33"/>
      <c r="B815" s="34"/>
      <c r="C815" s="35"/>
      <c r="D815" s="35"/>
      <c r="E815" s="35"/>
      <c r="F815" s="35"/>
      <c r="G815" s="35"/>
      <c r="H815" s="35"/>
      <c r="I815" s="35"/>
      <c r="J815" s="35"/>
      <c r="K815" s="36"/>
      <c r="L815" s="37"/>
      <c r="M815" s="37"/>
      <c r="N815" s="37"/>
      <c r="O815" s="37"/>
      <c r="P815" s="37"/>
      <c r="Q815" s="37"/>
      <c r="R815" s="37"/>
      <c r="S815" s="38"/>
      <c r="T815" s="36"/>
      <c r="U815" s="36"/>
      <c r="V815" s="36"/>
      <c r="W815" s="36"/>
      <c r="X815" s="39"/>
      <c r="Y815" s="35"/>
      <c r="Z815" s="35"/>
    </row>
    <row r="816" spans="1:26" x14ac:dyDescent="0.25">
      <c r="A816" s="33"/>
      <c r="B816" s="34"/>
      <c r="C816" s="35"/>
      <c r="D816" s="35"/>
      <c r="E816" s="35"/>
      <c r="F816" s="35"/>
      <c r="G816" s="35"/>
      <c r="H816" s="35"/>
      <c r="I816" s="35"/>
      <c r="J816" s="35"/>
      <c r="K816" s="36"/>
      <c r="L816" s="37"/>
      <c r="M816" s="37"/>
      <c r="N816" s="37"/>
      <c r="O816" s="37"/>
      <c r="P816" s="37"/>
      <c r="Q816" s="37"/>
      <c r="R816" s="37"/>
      <c r="S816" s="38"/>
      <c r="T816" s="36"/>
      <c r="U816" s="36"/>
      <c r="V816" s="36"/>
      <c r="W816" s="36"/>
      <c r="X816" s="39"/>
      <c r="Y816" s="35"/>
      <c r="Z816" s="35"/>
    </row>
    <row r="817" spans="1:26" x14ac:dyDescent="0.25">
      <c r="A817" s="33"/>
      <c r="B817" s="34"/>
      <c r="C817" s="35"/>
      <c r="D817" s="35"/>
      <c r="E817" s="35"/>
      <c r="F817" s="35"/>
      <c r="G817" s="35"/>
      <c r="H817" s="35"/>
      <c r="I817" s="35"/>
      <c r="J817" s="35"/>
      <c r="K817" s="36"/>
      <c r="L817" s="37"/>
      <c r="M817" s="37"/>
      <c r="N817" s="37"/>
      <c r="O817" s="37"/>
      <c r="P817" s="37"/>
      <c r="Q817" s="37"/>
      <c r="R817" s="37"/>
      <c r="S817" s="38"/>
      <c r="T817" s="36"/>
      <c r="U817" s="36"/>
      <c r="V817" s="36"/>
      <c r="W817" s="36"/>
      <c r="X817" s="39"/>
      <c r="Y817" s="35"/>
      <c r="Z817" s="35"/>
    </row>
    <row r="818" spans="1:26" x14ac:dyDescent="0.25">
      <c r="A818" s="33"/>
      <c r="B818" s="34"/>
      <c r="C818" s="35"/>
      <c r="D818" s="35"/>
      <c r="E818" s="35"/>
      <c r="F818" s="35"/>
      <c r="G818" s="35"/>
      <c r="H818" s="35"/>
      <c r="I818" s="35"/>
      <c r="J818" s="35"/>
      <c r="K818" s="36"/>
      <c r="L818" s="37"/>
      <c r="M818" s="37"/>
      <c r="N818" s="37"/>
      <c r="O818" s="37"/>
      <c r="P818" s="37"/>
      <c r="Q818" s="37"/>
      <c r="R818" s="37"/>
      <c r="S818" s="38"/>
      <c r="T818" s="36"/>
      <c r="U818" s="36"/>
      <c r="V818" s="36"/>
      <c r="W818" s="36"/>
      <c r="X818" s="39"/>
      <c r="Y818" s="35"/>
      <c r="Z818" s="35"/>
    </row>
    <row r="819" spans="1:26" x14ac:dyDescent="0.25">
      <c r="A819" s="33"/>
      <c r="B819" s="34"/>
      <c r="C819" s="35"/>
      <c r="D819" s="35"/>
      <c r="E819" s="35"/>
      <c r="F819" s="35"/>
      <c r="G819" s="35"/>
      <c r="H819" s="35"/>
      <c r="I819" s="35"/>
      <c r="J819" s="35"/>
      <c r="K819" s="36"/>
      <c r="L819" s="37"/>
      <c r="M819" s="37"/>
      <c r="N819" s="37"/>
      <c r="O819" s="37"/>
      <c r="P819" s="37"/>
      <c r="Q819" s="37"/>
      <c r="R819" s="37"/>
      <c r="S819" s="38"/>
      <c r="T819" s="36"/>
      <c r="U819" s="36"/>
      <c r="V819" s="36"/>
      <c r="W819" s="36"/>
      <c r="X819" s="39"/>
      <c r="Y819" s="35"/>
      <c r="Z819" s="35"/>
    </row>
    <row r="820" spans="1:26" x14ac:dyDescent="0.25">
      <c r="A820" s="33"/>
      <c r="B820" s="34"/>
      <c r="C820" s="35"/>
      <c r="D820" s="35"/>
      <c r="E820" s="35"/>
      <c r="F820" s="35"/>
      <c r="G820" s="35"/>
      <c r="H820" s="35"/>
      <c r="I820" s="35"/>
      <c r="J820" s="35"/>
      <c r="K820" s="36"/>
      <c r="L820" s="37"/>
      <c r="M820" s="37"/>
      <c r="N820" s="37"/>
      <c r="O820" s="37"/>
      <c r="P820" s="37"/>
      <c r="Q820" s="37"/>
      <c r="R820" s="37"/>
      <c r="S820" s="38"/>
      <c r="T820" s="36"/>
      <c r="U820" s="36"/>
      <c r="V820" s="36"/>
      <c r="W820" s="36"/>
      <c r="X820" s="39"/>
      <c r="Y820" s="35"/>
      <c r="Z820" s="35"/>
    </row>
    <row r="821" spans="1:26" x14ac:dyDescent="0.25">
      <c r="A821" s="33"/>
      <c r="B821" s="34"/>
      <c r="C821" s="35"/>
      <c r="D821" s="35"/>
      <c r="E821" s="35"/>
      <c r="F821" s="35"/>
      <c r="G821" s="35"/>
      <c r="H821" s="35"/>
      <c r="I821" s="35"/>
      <c r="J821" s="35"/>
      <c r="K821" s="36"/>
      <c r="L821" s="37"/>
      <c r="M821" s="37"/>
      <c r="N821" s="37"/>
      <c r="O821" s="37"/>
      <c r="P821" s="37"/>
      <c r="Q821" s="37"/>
      <c r="R821" s="37"/>
      <c r="S821" s="38"/>
      <c r="T821" s="36"/>
      <c r="U821" s="36"/>
      <c r="V821" s="36"/>
      <c r="W821" s="36"/>
      <c r="X821" s="39"/>
      <c r="Y821" s="35"/>
      <c r="Z821" s="35"/>
    </row>
    <row r="822" spans="1:26" x14ac:dyDescent="0.25">
      <c r="A822" s="33"/>
      <c r="B822" s="34"/>
      <c r="C822" s="35"/>
      <c r="D822" s="35"/>
      <c r="E822" s="35"/>
      <c r="F822" s="35"/>
      <c r="G822" s="35"/>
      <c r="H822" s="35"/>
      <c r="I822" s="35"/>
      <c r="J822" s="35"/>
      <c r="K822" s="36"/>
      <c r="L822" s="37"/>
      <c r="M822" s="37"/>
      <c r="N822" s="37"/>
      <c r="O822" s="37"/>
      <c r="P822" s="37"/>
      <c r="Q822" s="37"/>
      <c r="R822" s="37"/>
      <c r="S822" s="38"/>
      <c r="T822" s="36"/>
      <c r="U822" s="36"/>
      <c r="V822" s="36"/>
      <c r="W822" s="36"/>
      <c r="X822" s="39"/>
      <c r="Y822" s="35"/>
      <c r="Z822" s="35"/>
    </row>
    <row r="823" spans="1:26" x14ac:dyDescent="0.25">
      <c r="A823" s="33"/>
      <c r="B823" s="34"/>
      <c r="C823" s="35"/>
      <c r="D823" s="35"/>
      <c r="E823" s="35"/>
      <c r="F823" s="35"/>
      <c r="G823" s="35"/>
      <c r="H823" s="35"/>
      <c r="I823" s="35"/>
      <c r="J823" s="35"/>
      <c r="K823" s="36"/>
      <c r="L823" s="37"/>
      <c r="M823" s="37"/>
      <c r="N823" s="37"/>
      <c r="O823" s="37"/>
      <c r="P823" s="37"/>
      <c r="Q823" s="37"/>
      <c r="R823" s="37"/>
      <c r="S823" s="38"/>
      <c r="T823" s="36"/>
      <c r="U823" s="36"/>
      <c r="V823" s="36"/>
      <c r="W823" s="36"/>
      <c r="X823" s="39"/>
      <c r="Y823" s="35"/>
      <c r="Z823" s="35"/>
    </row>
    <row r="824" spans="1:26" x14ac:dyDescent="0.25">
      <c r="A824" s="33"/>
      <c r="B824" s="34"/>
      <c r="C824" s="35"/>
      <c r="D824" s="35"/>
      <c r="E824" s="35"/>
      <c r="F824" s="35"/>
      <c r="G824" s="35"/>
      <c r="H824" s="35"/>
      <c r="I824" s="35"/>
      <c r="J824" s="35"/>
      <c r="K824" s="36"/>
      <c r="L824" s="37"/>
      <c r="M824" s="37"/>
      <c r="N824" s="37"/>
      <c r="O824" s="37"/>
      <c r="P824" s="37"/>
      <c r="Q824" s="37"/>
      <c r="R824" s="37"/>
      <c r="S824" s="38"/>
      <c r="T824" s="36"/>
      <c r="U824" s="36"/>
      <c r="V824" s="36"/>
      <c r="W824" s="36"/>
      <c r="X824" s="39"/>
      <c r="Y824" s="35"/>
      <c r="Z824" s="35"/>
    </row>
    <row r="825" spans="1:26" x14ac:dyDescent="0.25">
      <c r="A825" s="33"/>
      <c r="B825" s="34"/>
      <c r="C825" s="35"/>
      <c r="D825" s="35"/>
      <c r="E825" s="35"/>
      <c r="F825" s="35"/>
      <c r="G825" s="35"/>
      <c r="H825" s="35"/>
      <c r="I825" s="35"/>
      <c r="J825" s="35"/>
      <c r="K825" s="36"/>
      <c r="L825" s="37"/>
      <c r="M825" s="37"/>
      <c r="N825" s="37"/>
      <c r="O825" s="37"/>
      <c r="P825" s="37"/>
      <c r="Q825" s="37"/>
      <c r="R825" s="37"/>
      <c r="S825" s="38"/>
      <c r="T825" s="36"/>
      <c r="U825" s="36"/>
      <c r="V825" s="36"/>
      <c r="W825" s="36"/>
      <c r="X825" s="39"/>
      <c r="Y825" s="35"/>
      <c r="Z825" s="35"/>
    </row>
    <row r="826" spans="1:26" x14ac:dyDescent="0.25">
      <c r="A826" s="33"/>
      <c r="B826" s="34"/>
      <c r="C826" s="35"/>
      <c r="D826" s="35"/>
      <c r="E826" s="35"/>
      <c r="F826" s="35"/>
      <c r="G826" s="35"/>
      <c r="H826" s="35"/>
      <c r="I826" s="35"/>
      <c r="J826" s="35"/>
      <c r="K826" s="36"/>
      <c r="L826" s="37"/>
      <c r="M826" s="37"/>
      <c r="N826" s="37"/>
      <c r="O826" s="37"/>
      <c r="P826" s="37"/>
      <c r="Q826" s="37"/>
      <c r="R826" s="37"/>
      <c r="S826" s="38"/>
      <c r="T826" s="36"/>
      <c r="U826" s="36"/>
      <c r="V826" s="36"/>
      <c r="W826" s="36"/>
      <c r="X826" s="39"/>
      <c r="Y826" s="35"/>
      <c r="Z826" s="35"/>
    </row>
    <row r="827" spans="1:26" x14ac:dyDescent="0.25">
      <c r="A827" s="33"/>
      <c r="B827" s="34"/>
      <c r="C827" s="35"/>
      <c r="D827" s="35"/>
      <c r="E827" s="35"/>
      <c r="F827" s="35"/>
      <c r="G827" s="35"/>
      <c r="H827" s="35"/>
      <c r="I827" s="35"/>
      <c r="J827" s="35"/>
      <c r="K827" s="36"/>
      <c r="L827" s="37"/>
      <c r="M827" s="37"/>
      <c r="N827" s="37"/>
      <c r="O827" s="37"/>
      <c r="P827" s="37"/>
      <c r="Q827" s="37"/>
      <c r="R827" s="37"/>
      <c r="S827" s="38"/>
      <c r="T827" s="36"/>
      <c r="U827" s="36"/>
      <c r="V827" s="36"/>
      <c r="W827" s="36"/>
      <c r="X827" s="39"/>
      <c r="Y827" s="35"/>
      <c r="Z827" s="35"/>
    </row>
    <row r="828" spans="1:26" x14ac:dyDescent="0.25">
      <c r="A828" s="33"/>
      <c r="B828" s="34"/>
      <c r="C828" s="35"/>
      <c r="D828" s="35"/>
      <c r="E828" s="35"/>
      <c r="F828" s="35"/>
      <c r="G828" s="35"/>
      <c r="H828" s="35"/>
      <c r="I828" s="35"/>
      <c r="J828" s="35"/>
      <c r="K828" s="36"/>
      <c r="L828" s="37"/>
      <c r="M828" s="37"/>
      <c r="N828" s="37"/>
      <c r="O828" s="37"/>
      <c r="P828" s="37"/>
      <c r="Q828" s="37"/>
      <c r="R828" s="37"/>
      <c r="S828" s="38"/>
      <c r="T828" s="36"/>
      <c r="U828" s="36"/>
      <c r="V828" s="36"/>
      <c r="W828" s="36"/>
      <c r="X828" s="39"/>
      <c r="Y828" s="35"/>
      <c r="Z828" s="35"/>
    </row>
    <row r="829" spans="1:26" x14ac:dyDescent="0.25">
      <c r="A829" s="33"/>
      <c r="B829" s="34"/>
      <c r="C829" s="35"/>
      <c r="D829" s="35"/>
      <c r="E829" s="35"/>
      <c r="F829" s="35"/>
      <c r="G829" s="35"/>
      <c r="H829" s="35"/>
      <c r="I829" s="35"/>
      <c r="J829" s="35"/>
      <c r="K829" s="36"/>
      <c r="L829" s="37"/>
      <c r="M829" s="37"/>
      <c r="N829" s="37"/>
      <c r="O829" s="37"/>
      <c r="P829" s="37"/>
      <c r="Q829" s="37"/>
      <c r="R829" s="37"/>
      <c r="S829" s="38"/>
      <c r="T829" s="36"/>
      <c r="U829" s="36"/>
      <c r="V829" s="36"/>
      <c r="W829" s="36"/>
      <c r="X829" s="39"/>
      <c r="Y829" s="35"/>
      <c r="Z829" s="35"/>
    </row>
    <row r="830" spans="1:26" x14ac:dyDescent="0.25">
      <c r="A830" s="33"/>
      <c r="B830" s="34"/>
      <c r="C830" s="35"/>
      <c r="D830" s="35"/>
      <c r="E830" s="35"/>
      <c r="F830" s="35"/>
      <c r="G830" s="35"/>
      <c r="H830" s="35"/>
      <c r="I830" s="35"/>
      <c r="J830" s="35"/>
      <c r="K830" s="36"/>
      <c r="L830" s="37"/>
      <c r="M830" s="37"/>
      <c r="N830" s="37"/>
      <c r="O830" s="37"/>
      <c r="P830" s="37"/>
      <c r="Q830" s="37"/>
      <c r="R830" s="37"/>
      <c r="S830" s="38"/>
      <c r="T830" s="36"/>
      <c r="U830" s="36"/>
      <c r="V830" s="36"/>
      <c r="W830" s="36"/>
      <c r="X830" s="39"/>
      <c r="Y830" s="35"/>
      <c r="Z830" s="35"/>
    </row>
    <row r="831" spans="1:26" x14ac:dyDescent="0.25">
      <c r="A831" s="33"/>
      <c r="B831" s="34"/>
      <c r="C831" s="35"/>
      <c r="D831" s="35"/>
      <c r="E831" s="35"/>
      <c r="F831" s="35"/>
      <c r="G831" s="35"/>
      <c r="H831" s="35"/>
      <c r="I831" s="35"/>
      <c r="J831" s="35"/>
      <c r="K831" s="36"/>
      <c r="L831" s="37"/>
      <c r="M831" s="37"/>
      <c r="N831" s="37"/>
      <c r="O831" s="37"/>
      <c r="P831" s="37"/>
      <c r="Q831" s="37"/>
      <c r="R831" s="37"/>
      <c r="S831" s="38"/>
      <c r="T831" s="36"/>
      <c r="U831" s="36"/>
      <c r="V831" s="36"/>
      <c r="W831" s="36"/>
      <c r="X831" s="39"/>
      <c r="Y831" s="35"/>
      <c r="Z831" s="35"/>
    </row>
    <row r="832" spans="1:26" x14ac:dyDescent="0.25">
      <c r="A832" s="33"/>
      <c r="B832" s="34"/>
      <c r="C832" s="35"/>
      <c r="D832" s="35"/>
      <c r="E832" s="35"/>
      <c r="F832" s="35"/>
      <c r="G832" s="35"/>
      <c r="H832" s="35"/>
      <c r="I832" s="35"/>
      <c r="J832" s="35"/>
      <c r="K832" s="36"/>
      <c r="L832" s="37"/>
      <c r="M832" s="37"/>
      <c r="N832" s="37"/>
      <c r="O832" s="37"/>
      <c r="P832" s="37"/>
      <c r="Q832" s="37"/>
      <c r="R832" s="37"/>
      <c r="S832" s="38"/>
      <c r="T832" s="36"/>
      <c r="U832" s="36"/>
      <c r="V832" s="36"/>
      <c r="W832" s="36"/>
      <c r="X832" s="39"/>
      <c r="Y832" s="35"/>
      <c r="Z832" s="35"/>
    </row>
    <row r="833" spans="1:26" x14ac:dyDescent="0.25">
      <c r="A833" s="33"/>
      <c r="B833" s="34"/>
      <c r="C833" s="35"/>
      <c r="D833" s="35"/>
      <c r="E833" s="35"/>
      <c r="F833" s="35"/>
      <c r="G833" s="35"/>
      <c r="H833" s="35"/>
      <c r="I833" s="35"/>
      <c r="J833" s="35"/>
      <c r="K833" s="36"/>
      <c r="L833" s="37"/>
      <c r="M833" s="37"/>
      <c r="N833" s="37"/>
      <c r="O833" s="37"/>
      <c r="P833" s="37"/>
      <c r="Q833" s="37"/>
      <c r="R833" s="37"/>
      <c r="S833" s="38"/>
      <c r="T833" s="36"/>
      <c r="U833" s="36"/>
      <c r="V833" s="36"/>
      <c r="W833" s="36"/>
      <c r="X833" s="39"/>
      <c r="Y833" s="35"/>
      <c r="Z833" s="35"/>
    </row>
    <row r="834" spans="1:26" x14ac:dyDescent="0.25">
      <c r="A834" s="33"/>
      <c r="B834" s="34"/>
      <c r="C834" s="35"/>
      <c r="D834" s="35"/>
      <c r="E834" s="35"/>
      <c r="F834" s="35"/>
      <c r="G834" s="35"/>
      <c r="H834" s="35"/>
      <c r="I834" s="35"/>
      <c r="J834" s="35"/>
      <c r="K834" s="36"/>
      <c r="L834" s="37"/>
      <c r="M834" s="37"/>
      <c r="N834" s="37"/>
      <c r="O834" s="37"/>
      <c r="P834" s="37"/>
      <c r="Q834" s="37"/>
      <c r="R834" s="37"/>
      <c r="S834" s="38"/>
      <c r="T834" s="36"/>
      <c r="U834" s="36"/>
      <c r="V834" s="36"/>
      <c r="W834" s="36"/>
      <c r="X834" s="39"/>
      <c r="Y834" s="35"/>
      <c r="Z834" s="35"/>
    </row>
    <row r="835" spans="1:26" x14ac:dyDescent="0.25">
      <c r="A835" s="33"/>
      <c r="B835" s="34"/>
      <c r="C835" s="35"/>
      <c r="D835" s="35"/>
      <c r="E835" s="35"/>
      <c r="F835" s="35"/>
      <c r="G835" s="35"/>
      <c r="H835" s="35"/>
      <c r="I835" s="35"/>
      <c r="J835" s="35"/>
      <c r="K835" s="36"/>
      <c r="L835" s="37"/>
      <c r="M835" s="37"/>
      <c r="N835" s="37"/>
      <c r="O835" s="37"/>
      <c r="P835" s="37"/>
      <c r="Q835" s="37"/>
      <c r="R835" s="37"/>
      <c r="S835" s="38"/>
      <c r="T835" s="36"/>
      <c r="U835" s="36"/>
      <c r="V835" s="36"/>
      <c r="W835" s="36"/>
      <c r="X835" s="39"/>
      <c r="Y835" s="35"/>
      <c r="Z835" s="35"/>
    </row>
    <row r="836" spans="1:26" x14ac:dyDescent="0.25">
      <c r="A836" s="33"/>
      <c r="B836" s="34"/>
      <c r="C836" s="35"/>
      <c r="D836" s="35"/>
      <c r="E836" s="35"/>
      <c r="F836" s="35"/>
      <c r="G836" s="35"/>
      <c r="H836" s="35"/>
      <c r="I836" s="35"/>
      <c r="J836" s="35"/>
      <c r="K836" s="36"/>
      <c r="L836" s="37"/>
      <c r="M836" s="37"/>
      <c r="N836" s="37"/>
      <c r="O836" s="37"/>
      <c r="P836" s="37"/>
      <c r="Q836" s="37"/>
      <c r="R836" s="37"/>
      <c r="S836" s="38"/>
      <c r="T836" s="36"/>
      <c r="U836" s="36"/>
      <c r="V836" s="36"/>
      <c r="W836" s="36"/>
      <c r="X836" s="39"/>
      <c r="Y836" s="35"/>
      <c r="Z836" s="35"/>
    </row>
    <row r="837" spans="1:26" x14ac:dyDescent="0.25">
      <c r="A837" s="33"/>
      <c r="B837" s="34"/>
      <c r="C837" s="35"/>
      <c r="D837" s="35"/>
      <c r="E837" s="35"/>
      <c r="F837" s="35"/>
      <c r="G837" s="35"/>
      <c r="H837" s="35"/>
      <c r="I837" s="35"/>
      <c r="J837" s="35"/>
      <c r="K837" s="36"/>
      <c r="L837" s="37"/>
      <c r="M837" s="37"/>
      <c r="N837" s="37"/>
      <c r="O837" s="37"/>
      <c r="P837" s="37"/>
      <c r="Q837" s="37"/>
      <c r="R837" s="37"/>
      <c r="S837" s="38"/>
      <c r="T837" s="36"/>
      <c r="U837" s="36"/>
      <c r="V837" s="36"/>
      <c r="W837" s="36"/>
      <c r="X837" s="39"/>
      <c r="Y837" s="35"/>
      <c r="Z837" s="35"/>
    </row>
    <row r="838" spans="1:26" x14ac:dyDescent="0.25">
      <c r="A838" s="33"/>
      <c r="B838" s="34"/>
      <c r="C838" s="35"/>
      <c r="D838" s="35"/>
      <c r="E838" s="35"/>
      <c r="F838" s="35"/>
      <c r="G838" s="35"/>
      <c r="H838" s="35"/>
      <c r="I838" s="35"/>
      <c r="J838" s="35"/>
      <c r="K838" s="36"/>
      <c r="L838" s="37"/>
      <c r="M838" s="37"/>
      <c r="N838" s="37"/>
      <c r="O838" s="37"/>
      <c r="P838" s="37"/>
      <c r="Q838" s="37"/>
      <c r="R838" s="37"/>
      <c r="S838" s="38"/>
      <c r="T838" s="36"/>
      <c r="U838" s="36"/>
      <c r="V838" s="36"/>
      <c r="W838" s="36"/>
      <c r="X838" s="39"/>
      <c r="Y838" s="35"/>
      <c r="Z838" s="35"/>
    </row>
    <row r="839" spans="1:26" x14ac:dyDescent="0.25">
      <c r="A839" s="33"/>
      <c r="B839" s="34"/>
      <c r="C839" s="35"/>
      <c r="D839" s="35"/>
      <c r="E839" s="35"/>
      <c r="F839" s="35"/>
      <c r="G839" s="35"/>
      <c r="H839" s="35"/>
      <c r="I839" s="35"/>
      <c r="J839" s="35"/>
      <c r="K839" s="36"/>
      <c r="L839" s="37"/>
      <c r="M839" s="37"/>
      <c r="N839" s="37"/>
      <c r="O839" s="37"/>
      <c r="P839" s="37"/>
      <c r="Q839" s="37"/>
      <c r="R839" s="37"/>
      <c r="S839" s="38"/>
      <c r="T839" s="36"/>
      <c r="U839" s="36"/>
      <c r="V839" s="36"/>
      <c r="W839" s="36"/>
      <c r="X839" s="39"/>
      <c r="Y839" s="35"/>
      <c r="Z839" s="35"/>
    </row>
    <row r="840" spans="1:26" x14ac:dyDescent="0.25">
      <c r="A840" s="33"/>
      <c r="B840" s="34"/>
      <c r="C840" s="35"/>
      <c r="D840" s="35"/>
      <c r="E840" s="35"/>
      <c r="F840" s="35"/>
      <c r="G840" s="35"/>
      <c r="H840" s="35"/>
      <c r="I840" s="35"/>
      <c r="J840" s="35"/>
      <c r="K840" s="36"/>
      <c r="L840" s="37"/>
      <c r="M840" s="37"/>
      <c r="N840" s="37"/>
      <c r="O840" s="37"/>
      <c r="P840" s="37"/>
      <c r="Q840" s="37"/>
      <c r="R840" s="37"/>
      <c r="S840" s="38"/>
      <c r="T840" s="36"/>
      <c r="U840" s="36"/>
      <c r="V840" s="36"/>
      <c r="W840" s="36"/>
      <c r="X840" s="39"/>
      <c r="Y840" s="35"/>
      <c r="Z840" s="35"/>
    </row>
    <row r="841" spans="1:26" x14ac:dyDescent="0.25">
      <c r="A841" s="33"/>
      <c r="B841" s="34"/>
      <c r="C841" s="35"/>
      <c r="D841" s="35"/>
      <c r="E841" s="35"/>
      <c r="F841" s="35"/>
      <c r="G841" s="35"/>
      <c r="H841" s="35"/>
      <c r="I841" s="35"/>
      <c r="J841" s="35"/>
      <c r="K841" s="36"/>
      <c r="L841" s="37"/>
      <c r="M841" s="37"/>
      <c r="N841" s="37"/>
      <c r="O841" s="37"/>
      <c r="P841" s="37"/>
      <c r="Q841" s="37"/>
      <c r="R841" s="37"/>
      <c r="S841" s="38"/>
      <c r="T841" s="36"/>
      <c r="U841" s="36"/>
      <c r="V841" s="36"/>
      <c r="W841" s="36"/>
      <c r="X841" s="39"/>
      <c r="Y841" s="35"/>
      <c r="Z841" s="35"/>
    </row>
    <row r="842" spans="1:26" x14ac:dyDescent="0.25">
      <c r="A842" s="33"/>
      <c r="B842" s="34"/>
      <c r="C842" s="35"/>
      <c r="D842" s="35"/>
      <c r="E842" s="35"/>
      <c r="F842" s="35"/>
      <c r="G842" s="35"/>
      <c r="H842" s="35"/>
      <c r="I842" s="35"/>
      <c r="J842" s="35"/>
      <c r="K842" s="36"/>
      <c r="L842" s="37"/>
      <c r="M842" s="37"/>
      <c r="N842" s="37"/>
      <c r="O842" s="37"/>
      <c r="P842" s="37"/>
      <c r="Q842" s="37"/>
      <c r="R842" s="37"/>
      <c r="S842" s="38"/>
      <c r="T842" s="36"/>
      <c r="U842" s="36"/>
      <c r="V842" s="36"/>
      <c r="W842" s="36"/>
      <c r="X842" s="39"/>
      <c r="Y842" s="35"/>
      <c r="Z842" s="35"/>
    </row>
    <row r="843" spans="1:26" x14ac:dyDescent="0.25">
      <c r="A843" s="33"/>
      <c r="B843" s="34"/>
      <c r="C843" s="35"/>
      <c r="D843" s="35"/>
      <c r="E843" s="35"/>
      <c r="F843" s="35"/>
      <c r="G843" s="35"/>
      <c r="H843" s="35"/>
      <c r="I843" s="35"/>
      <c r="J843" s="35"/>
      <c r="K843" s="36"/>
      <c r="L843" s="37"/>
      <c r="M843" s="37"/>
      <c r="N843" s="37"/>
      <c r="O843" s="37"/>
      <c r="P843" s="37"/>
      <c r="Q843" s="37"/>
      <c r="R843" s="37"/>
      <c r="S843" s="38"/>
      <c r="T843" s="36"/>
      <c r="U843" s="36"/>
      <c r="V843" s="36"/>
      <c r="W843" s="36"/>
      <c r="X843" s="39"/>
      <c r="Y843" s="35"/>
      <c r="Z843" s="35"/>
    </row>
    <row r="844" spans="1:26" x14ac:dyDescent="0.25">
      <c r="A844" s="33"/>
      <c r="B844" s="34"/>
      <c r="C844" s="35"/>
      <c r="D844" s="35"/>
      <c r="E844" s="35"/>
      <c r="F844" s="35"/>
      <c r="G844" s="35"/>
      <c r="H844" s="35"/>
      <c r="I844" s="35"/>
      <c r="J844" s="35"/>
      <c r="K844" s="36"/>
      <c r="L844" s="37"/>
      <c r="M844" s="37"/>
      <c r="N844" s="37"/>
      <c r="O844" s="37"/>
      <c r="P844" s="37"/>
      <c r="Q844" s="37"/>
      <c r="R844" s="37"/>
      <c r="S844" s="38"/>
      <c r="T844" s="36"/>
      <c r="U844" s="36"/>
      <c r="V844" s="36"/>
      <c r="W844" s="36"/>
      <c r="X844" s="39"/>
      <c r="Y844" s="35"/>
      <c r="Z844" s="35"/>
    </row>
    <row r="845" spans="1:26" x14ac:dyDescent="0.25">
      <c r="A845" s="33"/>
      <c r="B845" s="34"/>
      <c r="C845" s="35"/>
      <c r="D845" s="35"/>
      <c r="E845" s="35"/>
      <c r="F845" s="35"/>
      <c r="G845" s="35"/>
      <c r="H845" s="35"/>
      <c r="I845" s="35"/>
      <c r="J845" s="35"/>
      <c r="K845" s="36"/>
      <c r="L845" s="37"/>
      <c r="M845" s="37"/>
      <c r="N845" s="37"/>
      <c r="O845" s="37"/>
      <c r="P845" s="37"/>
      <c r="Q845" s="37"/>
      <c r="R845" s="37"/>
      <c r="S845" s="38"/>
      <c r="T845" s="36"/>
      <c r="U845" s="36"/>
      <c r="V845" s="36"/>
      <c r="W845" s="36"/>
      <c r="X845" s="39"/>
      <c r="Y845" s="35"/>
      <c r="Z845" s="35"/>
    </row>
    <row r="846" spans="1:26" x14ac:dyDescent="0.25">
      <c r="A846" s="33"/>
      <c r="B846" s="34"/>
      <c r="C846" s="35"/>
      <c r="D846" s="35"/>
      <c r="E846" s="35"/>
      <c r="F846" s="35"/>
      <c r="G846" s="35"/>
      <c r="H846" s="35"/>
      <c r="I846" s="35"/>
      <c r="J846" s="35"/>
      <c r="K846" s="36"/>
      <c r="L846" s="37"/>
      <c r="M846" s="37"/>
      <c r="N846" s="37"/>
      <c r="O846" s="37"/>
      <c r="P846" s="37"/>
      <c r="Q846" s="37"/>
      <c r="R846" s="37"/>
      <c r="S846" s="38"/>
      <c r="T846" s="36"/>
      <c r="U846" s="36"/>
      <c r="V846" s="36"/>
      <c r="W846" s="36"/>
      <c r="X846" s="39"/>
      <c r="Y846" s="35"/>
      <c r="Z846" s="35"/>
    </row>
    <row r="847" spans="1:26" x14ac:dyDescent="0.25">
      <c r="A847" s="33"/>
      <c r="B847" s="34"/>
      <c r="C847" s="35"/>
      <c r="D847" s="35"/>
      <c r="E847" s="35"/>
      <c r="F847" s="35"/>
      <c r="G847" s="35"/>
      <c r="H847" s="35"/>
      <c r="I847" s="35"/>
      <c r="J847" s="35"/>
      <c r="K847" s="36"/>
      <c r="L847" s="37"/>
      <c r="M847" s="37"/>
      <c r="N847" s="37"/>
      <c r="O847" s="37"/>
      <c r="P847" s="37"/>
      <c r="Q847" s="37"/>
      <c r="R847" s="37"/>
      <c r="S847" s="38"/>
      <c r="T847" s="36"/>
      <c r="U847" s="36"/>
      <c r="V847" s="36"/>
      <c r="W847" s="36"/>
      <c r="X847" s="39"/>
      <c r="Y847" s="35"/>
      <c r="Z847" s="35"/>
    </row>
    <row r="848" spans="1:26" x14ac:dyDescent="0.25">
      <c r="A848" s="33"/>
      <c r="B848" s="34"/>
      <c r="C848" s="35"/>
      <c r="D848" s="35"/>
      <c r="E848" s="35"/>
      <c r="F848" s="35"/>
      <c r="G848" s="35"/>
      <c r="H848" s="35"/>
      <c r="I848" s="35"/>
      <c r="J848" s="35"/>
      <c r="K848" s="36"/>
      <c r="L848" s="37"/>
      <c r="M848" s="37"/>
      <c r="N848" s="37"/>
      <c r="O848" s="37"/>
      <c r="P848" s="37"/>
      <c r="Q848" s="37"/>
      <c r="R848" s="37"/>
      <c r="S848" s="38"/>
      <c r="T848" s="36"/>
      <c r="U848" s="36"/>
      <c r="V848" s="36"/>
      <c r="W848" s="36"/>
      <c r="X848" s="39"/>
      <c r="Y848" s="35"/>
      <c r="Z848" s="35"/>
    </row>
    <row r="849" spans="1:26" x14ac:dyDescent="0.25">
      <c r="A849" s="33"/>
      <c r="B849" s="34"/>
      <c r="C849" s="35"/>
      <c r="D849" s="35"/>
      <c r="E849" s="35"/>
      <c r="F849" s="35"/>
      <c r="G849" s="35"/>
      <c r="H849" s="35"/>
      <c r="I849" s="35"/>
      <c r="J849" s="35"/>
      <c r="K849" s="36"/>
      <c r="L849" s="37"/>
      <c r="M849" s="37"/>
      <c r="N849" s="37"/>
      <c r="O849" s="37"/>
      <c r="P849" s="37"/>
      <c r="Q849" s="37"/>
      <c r="R849" s="37"/>
      <c r="S849" s="38"/>
      <c r="T849" s="36"/>
      <c r="U849" s="36"/>
      <c r="V849" s="36"/>
      <c r="W849" s="36"/>
      <c r="X849" s="39"/>
      <c r="Y849" s="35"/>
      <c r="Z849" s="35"/>
    </row>
    <row r="850" spans="1:26" x14ac:dyDescent="0.25">
      <c r="A850" s="33"/>
      <c r="B850" s="34"/>
      <c r="C850" s="35"/>
      <c r="D850" s="35"/>
      <c r="E850" s="35"/>
      <c r="F850" s="35"/>
      <c r="G850" s="35"/>
      <c r="H850" s="35"/>
      <c r="I850" s="35"/>
      <c r="J850" s="35"/>
      <c r="K850" s="36"/>
      <c r="L850" s="37"/>
      <c r="M850" s="37"/>
      <c r="N850" s="37"/>
      <c r="O850" s="37"/>
      <c r="P850" s="37"/>
      <c r="Q850" s="37"/>
      <c r="R850" s="37"/>
      <c r="S850" s="38"/>
      <c r="T850" s="36"/>
      <c r="U850" s="36"/>
      <c r="V850" s="36"/>
      <c r="W850" s="36"/>
      <c r="X850" s="39"/>
      <c r="Y850" s="35"/>
      <c r="Z850" s="35"/>
    </row>
    <row r="851" spans="1:26" x14ac:dyDescent="0.25">
      <c r="A851" s="33"/>
      <c r="B851" s="34"/>
      <c r="C851" s="35"/>
      <c r="D851" s="35"/>
      <c r="E851" s="35"/>
      <c r="F851" s="35"/>
      <c r="G851" s="35"/>
      <c r="H851" s="35"/>
      <c r="I851" s="35"/>
      <c r="J851" s="35"/>
      <c r="K851" s="36"/>
      <c r="L851" s="37"/>
      <c r="M851" s="37"/>
      <c r="N851" s="37"/>
      <c r="O851" s="37"/>
      <c r="P851" s="37"/>
      <c r="Q851" s="37"/>
      <c r="R851" s="37"/>
      <c r="S851" s="38"/>
      <c r="T851" s="36"/>
      <c r="U851" s="36"/>
      <c r="V851" s="36"/>
      <c r="W851" s="36"/>
      <c r="X851" s="39"/>
      <c r="Y851" s="35"/>
      <c r="Z851" s="35"/>
    </row>
    <row r="852" spans="1:26" x14ac:dyDescent="0.25">
      <c r="A852" s="33"/>
      <c r="B852" s="34"/>
      <c r="C852" s="35"/>
      <c r="D852" s="35"/>
      <c r="E852" s="35"/>
      <c r="F852" s="35"/>
      <c r="G852" s="35"/>
      <c r="H852" s="35"/>
      <c r="I852" s="35"/>
      <c r="J852" s="35"/>
      <c r="K852" s="36"/>
      <c r="L852" s="37"/>
      <c r="M852" s="37"/>
      <c r="N852" s="37"/>
      <c r="O852" s="37"/>
      <c r="P852" s="37"/>
      <c r="Q852" s="37"/>
      <c r="R852" s="37"/>
      <c r="S852" s="38"/>
      <c r="T852" s="36"/>
      <c r="U852" s="36"/>
      <c r="V852" s="36"/>
      <c r="W852" s="36"/>
      <c r="X852" s="39"/>
      <c r="Y852" s="35"/>
      <c r="Z852" s="35"/>
    </row>
    <row r="853" spans="1:26" x14ac:dyDescent="0.25">
      <c r="A853" s="33"/>
      <c r="B853" s="34"/>
      <c r="C853" s="35"/>
      <c r="D853" s="35"/>
      <c r="E853" s="35"/>
      <c r="F853" s="35"/>
      <c r="G853" s="35"/>
      <c r="H853" s="35"/>
      <c r="I853" s="35"/>
      <c r="J853" s="35"/>
      <c r="K853" s="36"/>
      <c r="L853" s="37"/>
      <c r="M853" s="37"/>
      <c r="N853" s="37"/>
      <c r="O853" s="37"/>
      <c r="P853" s="37"/>
      <c r="Q853" s="37"/>
      <c r="R853" s="37"/>
      <c r="S853" s="38"/>
      <c r="T853" s="36"/>
      <c r="U853" s="36"/>
      <c r="V853" s="36"/>
      <c r="W853" s="36"/>
      <c r="X853" s="39"/>
      <c r="Y853" s="35"/>
      <c r="Z853" s="35"/>
    </row>
    <row r="854" spans="1:26" x14ac:dyDescent="0.25">
      <c r="A854" s="33"/>
      <c r="B854" s="34"/>
      <c r="C854" s="35"/>
      <c r="D854" s="35"/>
      <c r="E854" s="35"/>
      <c r="F854" s="35"/>
      <c r="G854" s="35"/>
      <c r="H854" s="35"/>
      <c r="I854" s="35"/>
      <c r="J854" s="35"/>
      <c r="K854" s="36"/>
      <c r="L854" s="37"/>
      <c r="M854" s="37"/>
      <c r="N854" s="37"/>
      <c r="O854" s="37"/>
      <c r="P854" s="37"/>
      <c r="Q854" s="37"/>
      <c r="R854" s="37"/>
      <c r="S854" s="38"/>
      <c r="T854" s="36"/>
      <c r="U854" s="36"/>
      <c r="V854" s="36"/>
      <c r="W854" s="36"/>
      <c r="X854" s="39"/>
      <c r="Y854" s="35"/>
      <c r="Z854" s="35"/>
    </row>
    <row r="855" spans="1:26" x14ac:dyDescent="0.25">
      <c r="A855" s="33"/>
      <c r="B855" s="34"/>
      <c r="C855" s="35"/>
      <c r="D855" s="35"/>
      <c r="E855" s="35"/>
      <c r="F855" s="35"/>
      <c r="G855" s="35"/>
      <c r="H855" s="35"/>
      <c r="I855" s="35"/>
      <c r="J855" s="35"/>
      <c r="K855" s="36"/>
      <c r="L855" s="37"/>
      <c r="M855" s="37"/>
      <c r="N855" s="37"/>
      <c r="O855" s="37"/>
      <c r="P855" s="37"/>
      <c r="Q855" s="37"/>
      <c r="R855" s="37"/>
      <c r="S855" s="38"/>
      <c r="T855" s="36"/>
      <c r="U855" s="36"/>
      <c r="V855" s="36"/>
      <c r="W855" s="36"/>
      <c r="X855" s="39"/>
      <c r="Y855" s="35"/>
      <c r="Z855" s="35"/>
    </row>
    <row r="856" spans="1:26" x14ac:dyDescent="0.25">
      <c r="A856" s="33"/>
      <c r="B856" s="34"/>
      <c r="C856" s="35"/>
      <c r="D856" s="35"/>
      <c r="E856" s="35"/>
      <c r="F856" s="35"/>
      <c r="G856" s="35"/>
      <c r="H856" s="35"/>
      <c r="I856" s="35"/>
      <c r="J856" s="35"/>
      <c r="K856" s="36"/>
      <c r="L856" s="37"/>
      <c r="M856" s="37"/>
      <c r="N856" s="37"/>
      <c r="O856" s="37"/>
      <c r="P856" s="37"/>
      <c r="Q856" s="37"/>
      <c r="R856" s="37"/>
      <c r="S856" s="38"/>
      <c r="T856" s="36"/>
      <c r="U856" s="36"/>
      <c r="V856" s="36"/>
      <c r="W856" s="36"/>
      <c r="X856" s="39"/>
      <c r="Y856" s="35"/>
      <c r="Z856" s="35"/>
    </row>
    <row r="857" spans="1:26" x14ac:dyDescent="0.25">
      <c r="A857" s="33"/>
      <c r="B857" s="34"/>
      <c r="C857" s="35"/>
      <c r="D857" s="35"/>
      <c r="E857" s="35"/>
      <c r="F857" s="35"/>
      <c r="G857" s="35"/>
      <c r="H857" s="35"/>
      <c r="I857" s="35"/>
      <c r="J857" s="35"/>
      <c r="K857" s="36"/>
      <c r="L857" s="37"/>
      <c r="M857" s="37"/>
      <c r="N857" s="37"/>
      <c r="O857" s="37"/>
      <c r="P857" s="37"/>
      <c r="Q857" s="37"/>
      <c r="R857" s="37"/>
      <c r="S857" s="38"/>
      <c r="T857" s="36"/>
      <c r="U857" s="36"/>
      <c r="V857" s="36"/>
      <c r="W857" s="36"/>
      <c r="X857" s="39"/>
      <c r="Y857" s="35"/>
      <c r="Z857" s="35"/>
    </row>
    <row r="858" spans="1:26" x14ac:dyDescent="0.25">
      <c r="A858" s="33"/>
      <c r="B858" s="34"/>
      <c r="C858" s="35"/>
      <c r="D858" s="35"/>
      <c r="E858" s="35"/>
      <c r="F858" s="35"/>
      <c r="G858" s="35"/>
      <c r="H858" s="35"/>
      <c r="I858" s="35"/>
      <c r="J858" s="35"/>
      <c r="K858" s="36"/>
      <c r="L858" s="37"/>
      <c r="M858" s="37"/>
      <c r="N858" s="37"/>
      <c r="O858" s="37"/>
      <c r="P858" s="37"/>
      <c r="Q858" s="37"/>
      <c r="R858" s="37"/>
      <c r="S858" s="38"/>
      <c r="T858" s="36"/>
      <c r="U858" s="36"/>
      <c r="V858" s="36"/>
      <c r="W858" s="36"/>
      <c r="X858" s="39"/>
      <c r="Y858" s="35"/>
      <c r="Z858" s="35"/>
    </row>
    <row r="859" spans="1:26" x14ac:dyDescent="0.25">
      <c r="A859" s="33"/>
      <c r="B859" s="34"/>
      <c r="C859" s="35"/>
      <c r="D859" s="35"/>
      <c r="E859" s="35"/>
      <c r="F859" s="35"/>
      <c r="G859" s="35"/>
      <c r="H859" s="35"/>
      <c r="I859" s="35"/>
      <c r="J859" s="35"/>
      <c r="K859" s="36"/>
      <c r="L859" s="37"/>
      <c r="M859" s="37"/>
      <c r="N859" s="37"/>
      <c r="O859" s="37"/>
      <c r="P859" s="37"/>
      <c r="Q859" s="37"/>
      <c r="R859" s="37"/>
      <c r="S859" s="38"/>
      <c r="T859" s="36"/>
      <c r="U859" s="36"/>
      <c r="V859" s="36"/>
      <c r="W859" s="36"/>
      <c r="X859" s="39"/>
      <c r="Y859" s="35"/>
      <c r="Z859" s="35"/>
    </row>
    <row r="860" spans="1:26" x14ac:dyDescent="0.25">
      <c r="A860" s="33"/>
      <c r="B860" s="34"/>
      <c r="C860" s="35"/>
      <c r="D860" s="35"/>
      <c r="E860" s="35"/>
      <c r="F860" s="35"/>
      <c r="G860" s="35"/>
      <c r="H860" s="35"/>
      <c r="I860" s="35"/>
      <c r="J860" s="35"/>
      <c r="K860" s="36"/>
      <c r="L860" s="37"/>
      <c r="M860" s="37"/>
      <c r="N860" s="37"/>
      <c r="O860" s="37"/>
      <c r="P860" s="37"/>
      <c r="Q860" s="37"/>
      <c r="R860" s="37"/>
      <c r="S860" s="38"/>
      <c r="T860" s="36"/>
      <c r="U860" s="36"/>
      <c r="V860" s="36"/>
      <c r="W860" s="36"/>
      <c r="X860" s="39"/>
      <c r="Y860" s="35"/>
      <c r="Z860" s="35"/>
    </row>
    <row r="861" spans="1:26" x14ac:dyDescent="0.25">
      <c r="A861" s="33"/>
      <c r="B861" s="34"/>
      <c r="C861" s="35"/>
      <c r="D861" s="35"/>
      <c r="E861" s="35"/>
      <c r="F861" s="35"/>
      <c r="G861" s="35"/>
      <c r="H861" s="35"/>
      <c r="I861" s="35"/>
      <c r="J861" s="35"/>
      <c r="K861" s="36"/>
      <c r="L861" s="37"/>
      <c r="M861" s="37"/>
      <c r="N861" s="37"/>
      <c r="O861" s="37"/>
      <c r="P861" s="37"/>
      <c r="Q861" s="37"/>
      <c r="R861" s="37"/>
      <c r="S861" s="38"/>
      <c r="T861" s="36"/>
      <c r="U861" s="36"/>
      <c r="V861" s="36"/>
      <c r="W861" s="36"/>
      <c r="X861" s="39"/>
      <c r="Y861" s="35"/>
      <c r="Z861" s="35"/>
    </row>
    <row r="862" spans="1:26" x14ac:dyDescent="0.25">
      <c r="A862" s="33"/>
      <c r="B862" s="34"/>
      <c r="C862" s="35"/>
      <c r="D862" s="35"/>
      <c r="E862" s="35"/>
      <c r="F862" s="35"/>
      <c r="G862" s="35"/>
      <c r="H862" s="35"/>
      <c r="I862" s="35"/>
      <c r="J862" s="35"/>
      <c r="K862" s="36"/>
      <c r="L862" s="37"/>
      <c r="M862" s="37"/>
      <c r="N862" s="37"/>
      <c r="O862" s="37"/>
      <c r="P862" s="37"/>
      <c r="Q862" s="37"/>
      <c r="R862" s="37"/>
      <c r="S862" s="38"/>
      <c r="T862" s="36"/>
      <c r="U862" s="36"/>
      <c r="V862" s="36"/>
      <c r="W862" s="36"/>
      <c r="X862" s="39"/>
      <c r="Y862" s="35"/>
      <c r="Z862" s="35"/>
    </row>
    <row r="863" spans="1:26" x14ac:dyDescent="0.25">
      <c r="A863" s="33"/>
      <c r="B863" s="34"/>
      <c r="C863" s="35"/>
      <c r="D863" s="35"/>
      <c r="E863" s="35"/>
      <c r="F863" s="35"/>
      <c r="G863" s="35"/>
      <c r="H863" s="35"/>
      <c r="I863" s="35"/>
      <c r="J863" s="35"/>
      <c r="K863" s="36"/>
      <c r="L863" s="37"/>
      <c r="M863" s="37"/>
      <c r="N863" s="37"/>
      <c r="O863" s="37"/>
      <c r="P863" s="37"/>
      <c r="Q863" s="37"/>
      <c r="R863" s="37"/>
      <c r="S863" s="38"/>
      <c r="T863" s="36"/>
      <c r="U863" s="36"/>
      <c r="V863" s="36"/>
      <c r="W863" s="36"/>
      <c r="X863" s="39"/>
      <c r="Y863" s="35"/>
      <c r="Z863" s="35"/>
    </row>
    <row r="864" spans="1:26" x14ac:dyDescent="0.25">
      <c r="A864" s="33"/>
      <c r="B864" s="34"/>
      <c r="C864" s="35"/>
      <c r="D864" s="35"/>
      <c r="E864" s="35"/>
      <c r="F864" s="35"/>
      <c r="G864" s="35"/>
      <c r="H864" s="35"/>
      <c r="I864" s="35"/>
      <c r="J864" s="35"/>
      <c r="K864" s="36"/>
      <c r="L864" s="37"/>
      <c r="M864" s="37"/>
      <c r="N864" s="37"/>
      <c r="O864" s="37"/>
      <c r="P864" s="37"/>
      <c r="Q864" s="37"/>
      <c r="R864" s="37"/>
      <c r="S864" s="38"/>
      <c r="T864" s="36"/>
      <c r="U864" s="36"/>
      <c r="V864" s="36"/>
      <c r="W864" s="36"/>
      <c r="X864" s="39"/>
      <c r="Y864" s="35"/>
      <c r="Z864" s="35"/>
    </row>
    <row r="865" spans="1:26" x14ac:dyDescent="0.25">
      <c r="A865" s="33"/>
      <c r="B865" s="34"/>
      <c r="C865" s="35"/>
      <c r="D865" s="35"/>
      <c r="E865" s="35"/>
      <c r="F865" s="35"/>
      <c r="G865" s="35"/>
      <c r="H865" s="35"/>
      <c r="I865" s="35"/>
      <c r="J865" s="35"/>
      <c r="K865" s="36"/>
      <c r="L865" s="37"/>
      <c r="M865" s="37"/>
      <c r="N865" s="37"/>
      <c r="O865" s="37"/>
      <c r="P865" s="37"/>
      <c r="Q865" s="37"/>
      <c r="R865" s="37"/>
      <c r="S865" s="38"/>
      <c r="T865" s="36"/>
      <c r="U865" s="36"/>
      <c r="V865" s="36"/>
      <c r="W865" s="36"/>
      <c r="X865" s="39"/>
      <c r="Y865" s="35"/>
      <c r="Z865" s="35"/>
    </row>
    <row r="866" spans="1:26" x14ac:dyDescent="0.25">
      <c r="A866" s="33"/>
      <c r="B866" s="34"/>
      <c r="C866" s="35"/>
      <c r="D866" s="35"/>
      <c r="E866" s="35"/>
      <c r="F866" s="35"/>
      <c r="G866" s="35"/>
      <c r="H866" s="35"/>
      <c r="I866" s="35"/>
      <c r="J866" s="35"/>
      <c r="K866" s="36"/>
      <c r="L866" s="37"/>
      <c r="M866" s="37"/>
      <c r="N866" s="37"/>
      <c r="O866" s="37"/>
      <c r="P866" s="37"/>
      <c r="Q866" s="37"/>
      <c r="R866" s="37"/>
      <c r="S866" s="38"/>
      <c r="T866" s="36"/>
      <c r="U866" s="36"/>
      <c r="V866" s="36"/>
      <c r="W866" s="36"/>
      <c r="X866" s="39"/>
      <c r="Y866" s="35"/>
      <c r="Z866" s="35"/>
    </row>
    <row r="867" spans="1:26" x14ac:dyDescent="0.25">
      <c r="A867" s="33"/>
      <c r="B867" s="34"/>
      <c r="C867" s="35"/>
      <c r="D867" s="35"/>
      <c r="E867" s="35"/>
      <c r="F867" s="35"/>
      <c r="G867" s="35"/>
      <c r="H867" s="35"/>
      <c r="I867" s="35"/>
      <c r="J867" s="35"/>
      <c r="K867" s="36"/>
      <c r="L867" s="37"/>
      <c r="M867" s="37"/>
      <c r="N867" s="37"/>
      <c r="O867" s="37"/>
      <c r="P867" s="37"/>
      <c r="Q867" s="37"/>
      <c r="R867" s="37"/>
      <c r="S867" s="38"/>
      <c r="T867" s="36"/>
      <c r="U867" s="36"/>
      <c r="V867" s="36"/>
      <c r="W867" s="36"/>
      <c r="X867" s="39"/>
      <c r="Y867" s="35"/>
      <c r="Z867" s="35"/>
    </row>
    <row r="868" spans="1:26" x14ac:dyDescent="0.25">
      <c r="A868" s="33"/>
      <c r="B868" s="34"/>
      <c r="C868" s="35"/>
      <c r="D868" s="35"/>
      <c r="E868" s="35"/>
      <c r="F868" s="35"/>
      <c r="G868" s="35"/>
      <c r="H868" s="35"/>
      <c r="I868" s="35"/>
      <c r="J868" s="35"/>
      <c r="K868" s="36"/>
      <c r="L868" s="37"/>
      <c r="M868" s="37"/>
      <c r="N868" s="37"/>
      <c r="O868" s="37"/>
      <c r="P868" s="37"/>
      <c r="Q868" s="37"/>
      <c r="R868" s="37"/>
      <c r="S868" s="38"/>
      <c r="T868" s="36"/>
      <c r="U868" s="36"/>
      <c r="V868" s="36"/>
      <c r="W868" s="36"/>
      <c r="X868" s="39"/>
      <c r="Y868" s="35"/>
      <c r="Z868" s="35"/>
    </row>
    <row r="869" spans="1:26" x14ac:dyDescent="0.25">
      <c r="A869" s="33"/>
      <c r="B869" s="34"/>
      <c r="C869" s="35"/>
      <c r="D869" s="35"/>
      <c r="E869" s="35"/>
      <c r="F869" s="35"/>
      <c r="G869" s="35"/>
      <c r="H869" s="35"/>
      <c r="I869" s="35"/>
      <c r="J869" s="35"/>
      <c r="K869" s="36"/>
      <c r="L869" s="37"/>
      <c r="M869" s="37"/>
      <c r="N869" s="37"/>
      <c r="O869" s="37"/>
      <c r="P869" s="37"/>
      <c r="Q869" s="37"/>
      <c r="R869" s="37"/>
      <c r="S869" s="38"/>
      <c r="T869" s="36"/>
      <c r="U869" s="36"/>
      <c r="V869" s="36"/>
      <c r="W869" s="36"/>
      <c r="X869" s="39"/>
      <c r="Y869" s="35"/>
      <c r="Z869" s="35"/>
    </row>
    <row r="870" spans="1:26" x14ac:dyDescent="0.25">
      <c r="A870" s="33"/>
      <c r="B870" s="34"/>
      <c r="C870" s="35"/>
      <c r="D870" s="35"/>
      <c r="E870" s="35"/>
      <c r="F870" s="35"/>
      <c r="G870" s="35"/>
      <c r="H870" s="35"/>
      <c r="I870" s="35"/>
      <c r="J870" s="35"/>
      <c r="K870" s="36"/>
      <c r="L870" s="37"/>
      <c r="M870" s="37"/>
      <c r="N870" s="37"/>
      <c r="O870" s="37"/>
      <c r="P870" s="37"/>
      <c r="Q870" s="37"/>
      <c r="R870" s="37"/>
      <c r="S870" s="38"/>
      <c r="T870" s="36"/>
      <c r="U870" s="36"/>
      <c r="V870" s="36"/>
      <c r="W870" s="36"/>
      <c r="X870" s="39"/>
      <c r="Y870" s="35"/>
      <c r="Z870" s="35"/>
    </row>
    <row r="871" spans="1:26" x14ac:dyDescent="0.25">
      <c r="A871" s="33"/>
      <c r="B871" s="34"/>
      <c r="C871" s="35"/>
      <c r="D871" s="35"/>
      <c r="E871" s="35"/>
      <c r="F871" s="35"/>
      <c r="G871" s="35"/>
      <c r="H871" s="35"/>
      <c r="I871" s="35"/>
      <c r="J871" s="35"/>
      <c r="K871" s="36"/>
      <c r="L871" s="37"/>
      <c r="M871" s="37"/>
      <c r="N871" s="37"/>
      <c r="O871" s="37"/>
      <c r="P871" s="37"/>
      <c r="Q871" s="37"/>
      <c r="R871" s="37"/>
      <c r="S871" s="38"/>
      <c r="T871" s="36"/>
      <c r="U871" s="36"/>
      <c r="V871" s="36"/>
      <c r="W871" s="36"/>
      <c r="X871" s="39"/>
      <c r="Y871" s="35"/>
      <c r="Z871" s="35"/>
    </row>
    <row r="872" spans="1:26" x14ac:dyDescent="0.25">
      <c r="A872" s="33"/>
      <c r="B872" s="34"/>
      <c r="C872" s="35"/>
      <c r="D872" s="35"/>
      <c r="E872" s="35"/>
      <c r="F872" s="35"/>
      <c r="G872" s="35"/>
      <c r="H872" s="35"/>
      <c r="I872" s="35"/>
      <c r="J872" s="35"/>
      <c r="K872" s="36"/>
      <c r="L872" s="37"/>
      <c r="M872" s="37"/>
      <c r="N872" s="37"/>
      <c r="O872" s="37"/>
      <c r="P872" s="37"/>
      <c r="Q872" s="37"/>
      <c r="R872" s="37"/>
      <c r="S872" s="38"/>
      <c r="T872" s="36"/>
      <c r="U872" s="36"/>
      <c r="V872" s="36"/>
      <c r="W872" s="36"/>
      <c r="X872" s="39"/>
      <c r="Y872" s="35"/>
      <c r="Z872" s="35"/>
    </row>
    <row r="873" spans="1:26" x14ac:dyDescent="0.25">
      <c r="A873" s="33"/>
      <c r="B873" s="34"/>
      <c r="C873" s="35"/>
      <c r="D873" s="35"/>
      <c r="E873" s="35"/>
      <c r="F873" s="35"/>
      <c r="G873" s="35"/>
      <c r="H873" s="35"/>
      <c r="I873" s="35"/>
      <c r="J873" s="35"/>
      <c r="K873" s="36"/>
      <c r="L873" s="37"/>
      <c r="M873" s="37"/>
      <c r="N873" s="37"/>
      <c r="O873" s="37"/>
      <c r="P873" s="37"/>
      <c r="Q873" s="37"/>
      <c r="R873" s="37"/>
      <c r="S873" s="38"/>
      <c r="T873" s="36"/>
      <c r="U873" s="36"/>
      <c r="V873" s="36"/>
      <c r="W873" s="36"/>
      <c r="X873" s="39"/>
      <c r="Y873" s="35"/>
      <c r="Z873" s="35"/>
    </row>
    <row r="874" spans="1:26" x14ac:dyDescent="0.25">
      <c r="A874" s="33"/>
      <c r="B874" s="34"/>
      <c r="C874" s="35"/>
      <c r="D874" s="35"/>
      <c r="E874" s="35"/>
      <c r="F874" s="35"/>
      <c r="G874" s="35"/>
      <c r="H874" s="35"/>
      <c r="I874" s="35"/>
      <c r="J874" s="35"/>
      <c r="K874" s="36"/>
      <c r="L874" s="37"/>
      <c r="M874" s="37"/>
      <c r="N874" s="37"/>
      <c r="O874" s="37"/>
      <c r="P874" s="37"/>
      <c r="Q874" s="37"/>
      <c r="R874" s="37"/>
      <c r="S874" s="38"/>
      <c r="T874" s="36"/>
      <c r="U874" s="36"/>
      <c r="V874" s="36"/>
      <c r="W874" s="36"/>
      <c r="X874" s="39"/>
      <c r="Y874" s="35"/>
      <c r="Z874" s="35"/>
    </row>
    <row r="875" spans="1:26" x14ac:dyDescent="0.25">
      <c r="A875" s="33"/>
      <c r="B875" s="34"/>
      <c r="C875" s="35"/>
      <c r="D875" s="35"/>
      <c r="E875" s="35"/>
      <c r="F875" s="35"/>
      <c r="G875" s="35"/>
      <c r="H875" s="35"/>
      <c r="I875" s="35"/>
      <c r="J875" s="35"/>
      <c r="K875" s="36"/>
      <c r="L875" s="37"/>
      <c r="M875" s="37"/>
      <c r="N875" s="37"/>
      <c r="O875" s="37"/>
      <c r="P875" s="37"/>
      <c r="Q875" s="37"/>
      <c r="R875" s="37"/>
      <c r="S875" s="38"/>
      <c r="T875" s="36"/>
      <c r="U875" s="36"/>
      <c r="V875" s="36"/>
      <c r="W875" s="36"/>
      <c r="X875" s="39"/>
      <c r="Y875" s="35"/>
      <c r="Z875" s="35"/>
    </row>
    <row r="876" spans="1:26" x14ac:dyDescent="0.25">
      <c r="A876" s="33"/>
      <c r="B876" s="34"/>
      <c r="C876" s="35"/>
      <c r="D876" s="35"/>
      <c r="E876" s="35"/>
      <c r="F876" s="35"/>
      <c r="G876" s="35"/>
      <c r="H876" s="35"/>
      <c r="I876" s="35"/>
      <c r="J876" s="35"/>
      <c r="K876" s="36"/>
      <c r="L876" s="37"/>
      <c r="M876" s="37"/>
      <c r="N876" s="37"/>
      <c r="O876" s="37"/>
      <c r="P876" s="37"/>
      <c r="Q876" s="37"/>
      <c r="R876" s="37"/>
      <c r="S876" s="38"/>
      <c r="T876" s="36"/>
      <c r="U876" s="36"/>
      <c r="V876" s="36"/>
      <c r="W876" s="36"/>
      <c r="X876" s="39"/>
      <c r="Y876" s="35"/>
      <c r="Z876" s="35"/>
    </row>
    <row r="877" spans="1:26" x14ac:dyDescent="0.25">
      <c r="A877" s="33"/>
      <c r="B877" s="34"/>
      <c r="C877" s="35"/>
      <c r="D877" s="35"/>
      <c r="E877" s="35"/>
      <c r="F877" s="35"/>
      <c r="G877" s="35"/>
      <c r="H877" s="35"/>
      <c r="I877" s="35"/>
      <c r="J877" s="35"/>
      <c r="K877" s="36"/>
      <c r="L877" s="37"/>
      <c r="M877" s="37"/>
      <c r="N877" s="37"/>
      <c r="O877" s="37"/>
      <c r="P877" s="37"/>
      <c r="Q877" s="37"/>
      <c r="R877" s="37"/>
      <c r="S877" s="38"/>
      <c r="T877" s="36"/>
      <c r="U877" s="36"/>
      <c r="V877" s="36"/>
      <c r="W877" s="36"/>
      <c r="X877" s="39"/>
      <c r="Y877" s="35"/>
      <c r="Z877" s="35"/>
    </row>
    <row r="878" spans="1:26" x14ac:dyDescent="0.25">
      <c r="A878" s="33"/>
      <c r="B878" s="34"/>
      <c r="C878" s="35"/>
      <c r="D878" s="35"/>
      <c r="E878" s="35"/>
      <c r="F878" s="35"/>
      <c r="G878" s="35"/>
      <c r="H878" s="35"/>
      <c r="I878" s="35"/>
      <c r="J878" s="35"/>
      <c r="K878" s="36"/>
      <c r="L878" s="37"/>
      <c r="M878" s="37"/>
      <c r="N878" s="37"/>
      <c r="O878" s="37"/>
      <c r="P878" s="37"/>
      <c r="Q878" s="37"/>
      <c r="R878" s="37"/>
      <c r="S878" s="38"/>
      <c r="T878" s="36"/>
      <c r="U878" s="36"/>
      <c r="V878" s="36"/>
      <c r="W878" s="36"/>
      <c r="X878" s="39"/>
      <c r="Y878" s="35"/>
      <c r="Z878" s="35"/>
    </row>
    <row r="879" spans="1:26" x14ac:dyDescent="0.25">
      <c r="A879" s="33"/>
      <c r="B879" s="34"/>
      <c r="C879" s="35"/>
      <c r="D879" s="35"/>
      <c r="E879" s="35"/>
      <c r="F879" s="35"/>
      <c r="G879" s="35"/>
      <c r="H879" s="35"/>
      <c r="I879" s="35"/>
      <c r="J879" s="35"/>
      <c r="K879" s="36"/>
      <c r="L879" s="37"/>
      <c r="M879" s="37"/>
      <c r="N879" s="37"/>
      <c r="O879" s="37"/>
      <c r="P879" s="37"/>
      <c r="Q879" s="37"/>
      <c r="R879" s="37"/>
      <c r="S879" s="38"/>
      <c r="T879" s="36"/>
      <c r="U879" s="36"/>
      <c r="V879" s="36"/>
      <c r="W879" s="36"/>
      <c r="X879" s="39"/>
      <c r="Y879" s="35"/>
      <c r="Z879" s="35"/>
    </row>
    <row r="880" spans="1:26" x14ac:dyDescent="0.25">
      <c r="A880" s="33"/>
      <c r="B880" s="34"/>
      <c r="C880" s="35"/>
      <c r="D880" s="35"/>
      <c r="E880" s="35"/>
      <c r="F880" s="35"/>
      <c r="G880" s="35"/>
      <c r="H880" s="35"/>
      <c r="I880" s="35"/>
      <c r="J880" s="35"/>
      <c r="K880" s="36"/>
      <c r="L880" s="37"/>
      <c r="M880" s="37"/>
      <c r="N880" s="37"/>
      <c r="O880" s="37"/>
      <c r="P880" s="37"/>
      <c r="Q880" s="37"/>
      <c r="R880" s="37"/>
      <c r="S880" s="38"/>
      <c r="T880" s="36"/>
      <c r="U880" s="36"/>
      <c r="V880" s="36"/>
      <c r="W880" s="36"/>
      <c r="X880" s="39"/>
      <c r="Y880" s="35"/>
      <c r="Z880" s="35"/>
    </row>
    <row r="881" spans="1:26" x14ac:dyDescent="0.25">
      <c r="A881" s="33"/>
      <c r="B881" s="34"/>
      <c r="C881" s="35"/>
      <c r="D881" s="35"/>
      <c r="E881" s="35"/>
      <c r="F881" s="35"/>
      <c r="G881" s="35"/>
      <c r="H881" s="35"/>
      <c r="I881" s="35"/>
      <c r="J881" s="35"/>
      <c r="K881" s="36"/>
      <c r="L881" s="37"/>
      <c r="M881" s="37"/>
      <c r="N881" s="37"/>
      <c r="O881" s="37"/>
      <c r="P881" s="37"/>
      <c r="Q881" s="37"/>
      <c r="R881" s="37"/>
      <c r="S881" s="38"/>
      <c r="T881" s="36"/>
      <c r="U881" s="36"/>
      <c r="V881" s="36"/>
      <c r="W881" s="36"/>
      <c r="X881" s="39"/>
      <c r="Y881" s="35"/>
      <c r="Z881" s="35"/>
    </row>
    <row r="882" spans="1:26" x14ac:dyDescent="0.25">
      <c r="A882" s="33"/>
      <c r="B882" s="34"/>
      <c r="C882" s="35"/>
      <c r="D882" s="35"/>
      <c r="E882" s="35"/>
      <c r="F882" s="35"/>
      <c r="G882" s="35"/>
      <c r="H882" s="35"/>
      <c r="I882" s="35"/>
      <c r="J882" s="35"/>
      <c r="K882" s="36"/>
      <c r="L882" s="37"/>
      <c r="M882" s="37"/>
      <c r="N882" s="37"/>
      <c r="O882" s="37"/>
      <c r="P882" s="37"/>
      <c r="Q882" s="37"/>
      <c r="R882" s="37"/>
      <c r="S882" s="38"/>
      <c r="T882" s="36"/>
      <c r="U882" s="36"/>
      <c r="V882" s="36"/>
      <c r="W882" s="36"/>
      <c r="X882" s="39"/>
      <c r="Y882" s="35"/>
      <c r="Z882" s="35"/>
    </row>
    <row r="883" spans="1:26" x14ac:dyDescent="0.25">
      <c r="A883" s="33"/>
      <c r="B883" s="34"/>
      <c r="C883" s="35"/>
      <c r="D883" s="35"/>
      <c r="E883" s="35"/>
      <c r="F883" s="35"/>
      <c r="G883" s="35"/>
      <c r="H883" s="35"/>
      <c r="I883" s="35"/>
      <c r="J883" s="35"/>
      <c r="K883" s="36"/>
      <c r="L883" s="37"/>
      <c r="M883" s="37"/>
      <c r="N883" s="37"/>
      <c r="O883" s="37"/>
      <c r="P883" s="37"/>
      <c r="Q883" s="37"/>
      <c r="R883" s="37"/>
      <c r="S883" s="38"/>
      <c r="T883" s="36"/>
      <c r="U883" s="36"/>
      <c r="V883" s="36"/>
      <c r="W883" s="36"/>
      <c r="X883" s="39"/>
      <c r="Y883" s="35"/>
      <c r="Z883" s="35"/>
    </row>
    <row r="884" spans="1:26" x14ac:dyDescent="0.25">
      <c r="A884" s="33"/>
      <c r="B884" s="34"/>
      <c r="C884" s="35"/>
      <c r="D884" s="35"/>
      <c r="E884" s="35"/>
      <c r="F884" s="35"/>
      <c r="G884" s="35"/>
      <c r="H884" s="35"/>
      <c r="I884" s="35"/>
      <c r="J884" s="35"/>
      <c r="K884" s="36"/>
      <c r="L884" s="37"/>
      <c r="M884" s="37"/>
      <c r="N884" s="37"/>
      <c r="O884" s="37"/>
      <c r="P884" s="37"/>
      <c r="Q884" s="37"/>
      <c r="R884" s="37"/>
      <c r="S884" s="38"/>
      <c r="T884" s="36"/>
      <c r="U884" s="36"/>
      <c r="V884" s="36"/>
      <c r="W884" s="36"/>
      <c r="X884" s="39"/>
      <c r="Y884" s="35"/>
      <c r="Z884" s="35"/>
    </row>
    <row r="885" spans="1:26" x14ac:dyDescent="0.25">
      <c r="A885" s="33"/>
      <c r="B885" s="34"/>
      <c r="C885" s="35"/>
      <c r="D885" s="35"/>
      <c r="E885" s="35"/>
      <c r="F885" s="35"/>
      <c r="G885" s="35"/>
      <c r="H885" s="35"/>
      <c r="I885" s="35"/>
      <c r="J885" s="35"/>
      <c r="K885" s="36"/>
      <c r="L885" s="37"/>
      <c r="M885" s="37"/>
      <c r="N885" s="37"/>
      <c r="O885" s="37"/>
      <c r="P885" s="37"/>
      <c r="Q885" s="37"/>
      <c r="R885" s="37"/>
      <c r="S885" s="38"/>
      <c r="T885" s="36"/>
      <c r="U885" s="36"/>
      <c r="V885" s="36"/>
      <c r="W885" s="36"/>
      <c r="X885" s="39"/>
      <c r="Y885" s="35"/>
      <c r="Z885" s="35"/>
    </row>
    <row r="886" spans="1:26" x14ac:dyDescent="0.25">
      <c r="A886" s="33"/>
      <c r="B886" s="34"/>
      <c r="C886" s="35"/>
      <c r="D886" s="35"/>
      <c r="E886" s="35"/>
      <c r="F886" s="35"/>
      <c r="G886" s="35"/>
      <c r="H886" s="35"/>
      <c r="I886" s="35"/>
      <c r="J886" s="35"/>
      <c r="K886" s="36"/>
      <c r="L886" s="37"/>
      <c r="M886" s="37"/>
      <c r="N886" s="37"/>
      <c r="O886" s="37"/>
      <c r="P886" s="37"/>
      <c r="Q886" s="37"/>
      <c r="R886" s="37"/>
      <c r="S886" s="38"/>
      <c r="T886" s="36"/>
      <c r="U886" s="36"/>
      <c r="V886" s="36"/>
      <c r="W886" s="36"/>
      <c r="X886" s="39"/>
      <c r="Y886" s="35"/>
      <c r="Z886" s="35"/>
    </row>
    <row r="887" spans="1:26" x14ac:dyDescent="0.25">
      <c r="A887" s="33"/>
      <c r="B887" s="34"/>
      <c r="C887" s="35"/>
      <c r="D887" s="35"/>
      <c r="E887" s="35"/>
      <c r="F887" s="35"/>
      <c r="G887" s="35"/>
      <c r="H887" s="35"/>
      <c r="I887" s="35"/>
      <c r="J887" s="35"/>
      <c r="K887" s="36"/>
      <c r="L887" s="37"/>
      <c r="M887" s="37"/>
      <c r="N887" s="37"/>
      <c r="O887" s="37"/>
      <c r="P887" s="37"/>
      <c r="Q887" s="37"/>
      <c r="R887" s="37"/>
      <c r="S887" s="38"/>
      <c r="T887" s="36"/>
      <c r="U887" s="36"/>
      <c r="V887" s="36"/>
      <c r="W887" s="36"/>
      <c r="X887" s="39"/>
      <c r="Y887" s="35"/>
      <c r="Z887" s="35"/>
    </row>
    <row r="888" spans="1:26" x14ac:dyDescent="0.25">
      <c r="A888" s="33"/>
      <c r="B888" s="34"/>
      <c r="C888" s="35"/>
      <c r="D888" s="35"/>
      <c r="E888" s="35"/>
      <c r="F888" s="35"/>
      <c r="G888" s="35"/>
      <c r="H888" s="35"/>
      <c r="I888" s="35"/>
      <c r="J888" s="35"/>
      <c r="K888" s="36"/>
      <c r="L888" s="37"/>
      <c r="M888" s="37"/>
      <c r="N888" s="37"/>
      <c r="O888" s="37"/>
      <c r="P888" s="37"/>
      <c r="Q888" s="37"/>
      <c r="R888" s="37"/>
      <c r="S888" s="38"/>
      <c r="T888" s="36"/>
      <c r="U888" s="36"/>
      <c r="V888" s="36"/>
      <c r="W888" s="36"/>
      <c r="X888" s="39"/>
      <c r="Y888" s="35"/>
      <c r="Z888" s="35"/>
    </row>
    <row r="889" spans="1:26" x14ac:dyDescent="0.25">
      <c r="A889" s="33"/>
      <c r="B889" s="34"/>
      <c r="C889" s="35"/>
      <c r="D889" s="35"/>
      <c r="E889" s="35"/>
      <c r="F889" s="35"/>
      <c r="G889" s="35"/>
      <c r="H889" s="35"/>
      <c r="I889" s="35"/>
      <c r="J889" s="35"/>
      <c r="K889" s="36"/>
      <c r="L889" s="37"/>
      <c r="M889" s="37"/>
      <c r="N889" s="37"/>
      <c r="O889" s="37"/>
      <c r="P889" s="37"/>
      <c r="Q889" s="37"/>
      <c r="R889" s="37"/>
      <c r="S889" s="38"/>
      <c r="T889" s="36"/>
      <c r="U889" s="36"/>
      <c r="V889" s="36"/>
      <c r="W889" s="36"/>
      <c r="X889" s="39"/>
      <c r="Y889" s="35"/>
      <c r="Z889" s="35"/>
    </row>
    <row r="890" spans="1:26" x14ac:dyDescent="0.25">
      <c r="A890" s="33"/>
      <c r="B890" s="34"/>
      <c r="C890" s="35"/>
      <c r="D890" s="35"/>
      <c r="E890" s="35"/>
      <c r="F890" s="35"/>
      <c r="G890" s="35"/>
      <c r="H890" s="35"/>
      <c r="I890" s="35"/>
      <c r="J890" s="35"/>
      <c r="K890" s="36"/>
      <c r="L890" s="37"/>
      <c r="M890" s="37"/>
      <c r="N890" s="37"/>
      <c r="O890" s="37"/>
      <c r="P890" s="37"/>
      <c r="Q890" s="37"/>
      <c r="R890" s="37"/>
      <c r="S890" s="38"/>
      <c r="T890" s="36"/>
      <c r="U890" s="36"/>
      <c r="V890" s="36"/>
      <c r="W890" s="36"/>
      <c r="X890" s="39"/>
      <c r="Y890" s="35"/>
      <c r="Z890" s="35"/>
    </row>
    <row r="891" spans="1:26" x14ac:dyDescent="0.25">
      <c r="A891" s="33"/>
      <c r="B891" s="34"/>
      <c r="C891" s="35"/>
      <c r="D891" s="35"/>
      <c r="E891" s="35"/>
      <c r="F891" s="35"/>
      <c r="G891" s="35"/>
      <c r="H891" s="35"/>
      <c r="I891" s="35"/>
      <c r="J891" s="35"/>
      <c r="K891" s="36"/>
      <c r="L891" s="37"/>
      <c r="M891" s="37"/>
      <c r="N891" s="37"/>
      <c r="O891" s="37"/>
      <c r="P891" s="37"/>
      <c r="Q891" s="37"/>
      <c r="R891" s="37"/>
      <c r="S891" s="38"/>
      <c r="T891" s="36"/>
      <c r="U891" s="36"/>
      <c r="V891" s="36"/>
      <c r="W891" s="36"/>
      <c r="X891" s="39"/>
      <c r="Y891" s="35"/>
      <c r="Z891" s="35"/>
    </row>
    <row r="892" spans="1:26" x14ac:dyDescent="0.25">
      <c r="A892" s="33"/>
      <c r="B892" s="34"/>
      <c r="C892" s="35"/>
      <c r="D892" s="35"/>
      <c r="E892" s="35"/>
      <c r="F892" s="35"/>
      <c r="G892" s="35"/>
      <c r="H892" s="35"/>
      <c r="I892" s="35"/>
      <c r="J892" s="35"/>
      <c r="K892" s="36"/>
      <c r="L892" s="37"/>
      <c r="M892" s="37"/>
      <c r="N892" s="37"/>
      <c r="O892" s="37"/>
      <c r="P892" s="37"/>
      <c r="Q892" s="37"/>
      <c r="R892" s="37"/>
      <c r="S892" s="38"/>
      <c r="T892" s="36"/>
      <c r="U892" s="36"/>
      <c r="V892" s="36"/>
      <c r="W892" s="36"/>
      <c r="X892" s="39"/>
      <c r="Y892" s="35"/>
      <c r="Z892" s="35"/>
    </row>
    <row r="893" spans="1:26" x14ac:dyDescent="0.25">
      <c r="A893" s="33"/>
      <c r="B893" s="34"/>
      <c r="C893" s="35"/>
      <c r="D893" s="35"/>
      <c r="E893" s="35"/>
      <c r="F893" s="35"/>
      <c r="G893" s="35"/>
      <c r="H893" s="35"/>
      <c r="I893" s="35"/>
      <c r="J893" s="35"/>
      <c r="K893" s="36"/>
      <c r="L893" s="37"/>
      <c r="M893" s="37"/>
      <c r="N893" s="37"/>
      <c r="O893" s="37"/>
      <c r="P893" s="37"/>
      <c r="Q893" s="37"/>
      <c r="R893" s="37"/>
      <c r="S893" s="38"/>
      <c r="T893" s="36"/>
      <c r="U893" s="36"/>
      <c r="V893" s="36"/>
      <c r="W893" s="36"/>
      <c r="X893" s="39"/>
      <c r="Y893" s="35"/>
      <c r="Z893" s="35"/>
    </row>
    <row r="894" spans="1:26" x14ac:dyDescent="0.25">
      <c r="A894" s="33"/>
      <c r="B894" s="34"/>
      <c r="C894" s="35"/>
      <c r="D894" s="35"/>
      <c r="E894" s="35"/>
      <c r="F894" s="35"/>
      <c r="G894" s="35"/>
      <c r="H894" s="35"/>
      <c r="I894" s="35"/>
      <c r="J894" s="35"/>
      <c r="K894" s="36"/>
      <c r="L894" s="37"/>
      <c r="M894" s="37"/>
      <c r="N894" s="37"/>
      <c r="O894" s="37"/>
      <c r="P894" s="37"/>
      <c r="Q894" s="37"/>
      <c r="R894" s="37"/>
      <c r="S894" s="38"/>
      <c r="T894" s="36"/>
      <c r="U894" s="36"/>
      <c r="V894" s="36"/>
      <c r="W894" s="36"/>
      <c r="X894" s="39"/>
      <c r="Y894" s="35"/>
      <c r="Z894" s="35"/>
    </row>
    <row r="895" spans="1:26" x14ac:dyDescent="0.25">
      <c r="A895" s="33"/>
      <c r="B895" s="34"/>
      <c r="C895" s="35"/>
      <c r="D895" s="35"/>
      <c r="E895" s="35"/>
      <c r="F895" s="35"/>
      <c r="G895" s="35"/>
      <c r="H895" s="35"/>
      <c r="I895" s="35"/>
      <c r="J895" s="35"/>
      <c r="K895" s="36"/>
      <c r="L895" s="37"/>
      <c r="M895" s="37"/>
      <c r="N895" s="37"/>
      <c r="O895" s="37"/>
      <c r="P895" s="37"/>
      <c r="Q895" s="37"/>
      <c r="R895" s="37"/>
      <c r="S895" s="38"/>
      <c r="T895" s="36"/>
      <c r="U895" s="36"/>
      <c r="V895" s="36"/>
      <c r="W895" s="36"/>
      <c r="X895" s="39"/>
      <c r="Y895" s="35"/>
      <c r="Z895" s="35"/>
    </row>
    <row r="896" spans="1:26" x14ac:dyDescent="0.25">
      <c r="A896" s="33"/>
      <c r="B896" s="34"/>
      <c r="C896" s="35"/>
      <c r="D896" s="35"/>
      <c r="E896" s="35"/>
      <c r="F896" s="35"/>
      <c r="G896" s="35"/>
      <c r="H896" s="35"/>
      <c r="I896" s="35"/>
      <c r="J896" s="35"/>
      <c r="K896" s="36"/>
      <c r="L896" s="37"/>
      <c r="M896" s="37"/>
      <c r="N896" s="37"/>
      <c r="O896" s="37"/>
      <c r="P896" s="37"/>
      <c r="Q896" s="37"/>
      <c r="R896" s="37"/>
      <c r="S896" s="38"/>
      <c r="T896" s="36"/>
      <c r="U896" s="36"/>
      <c r="V896" s="36"/>
      <c r="W896" s="36"/>
      <c r="X896" s="39"/>
      <c r="Y896" s="35"/>
      <c r="Z896" s="35"/>
    </row>
    <row r="897" spans="1:26" x14ac:dyDescent="0.25">
      <c r="A897" s="33"/>
      <c r="B897" s="34"/>
      <c r="C897" s="35"/>
      <c r="D897" s="35"/>
      <c r="E897" s="35"/>
      <c r="F897" s="35"/>
      <c r="G897" s="35"/>
      <c r="H897" s="35"/>
      <c r="I897" s="35"/>
      <c r="J897" s="35"/>
      <c r="K897" s="36"/>
      <c r="L897" s="37"/>
      <c r="M897" s="37"/>
      <c r="N897" s="37"/>
      <c r="O897" s="37"/>
      <c r="P897" s="37"/>
      <c r="Q897" s="37"/>
      <c r="R897" s="37"/>
      <c r="S897" s="38"/>
      <c r="T897" s="36"/>
      <c r="U897" s="36"/>
      <c r="V897" s="36"/>
      <c r="W897" s="36"/>
      <c r="X897" s="39"/>
      <c r="Y897" s="35"/>
      <c r="Z897" s="35"/>
    </row>
    <row r="898" spans="1:26" x14ac:dyDescent="0.25">
      <c r="A898" s="33"/>
      <c r="B898" s="34"/>
      <c r="C898" s="35"/>
      <c r="D898" s="35"/>
      <c r="E898" s="35"/>
      <c r="F898" s="35"/>
      <c r="G898" s="35"/>
      <c r="H898" s="35"/>
      <c r="I898" s="35"/>
      <c r="J898" s="35"/>
      <c r="K898" s="36"/>
      <c r="L898" s="37"/>
      <c r="M898" s="37"/>
      <c r="N898" s="37"/>
      <c r="O898" s="37"/>
      <c r="P898" s="37"/>
      <c r="Q898" s="37"/>
      <c r="R898" s="37"/>
      <c r="S898" s="38"/>
      <c r="T898" s="36"/>
      <c r="U898" s="36"/>
      <c r="V898" s="36"/>
      <c r="W898" s="36"/>
      <c r="X898" s="39"/>
      <c r="Y898" s="35"/>
      <c r="Z898" s="35"/>
    </row>
    <row r="899" spans="1:26" x14ac:dyDescent="0.25">
      <c r="A899" s="33"/>
      <c r="B899" s="34"/>
      <c r="C899" s="35"/>
      <c r="D899" s="35"/>
      <c r="E899" s="35"/>
      <c r="F899" s="35"/>
      <c r="G899" s="35"/>
      <c r="H899" s="35"/>
      <c r="I899" s="35"/>
      <c r="J899" s="35"/>
      <c r="K899" s="36"/>
      <c r="L899" s="37"/>
      <c r="M899" s="37"/>
      <c r="N899" s="37"/>
      <c r="O899" s="37"/>
      <c r="P899" s="37"/>
      <c r="Q899" s="37"/>
      <c r="R899" s="37"/>
      <c r="S899" s="38"/>
      <c r="T899" s="36"/>
      <c r="U899" s="36"/>
      <c r="V899" s="36"/>
      <c r="W899" s="36"/>
      <c r="X899" s="39"/>
      <c r="Y899" s="35"/>
      <c r="Z899" s="35"/>
    </row>
    <row r="900" spans="1:26" x14ac:dyDescent="0.25">
      <c r="A900" s="33"/>
      <c r="B900" s="34"/>
      <c r="C900" s="35"/>
      <c r="D900" s="35"/>
      <c r="E900" s="35"/>
      <c r="F900" s="35"/>
      <c r="G900" s="35"/>
      <c r="H900" s="35"/>
      <c r="I900" s="35"/>
      <c r="J900" s="35"/>
      <c r="K900" s="36"/>
      <c r="L900" s="37"/>
      <c r="M900" s="37"/>
      <c r="N900" s="37"/>
      <c r="O900" s="37"/>
      <c r="P900" s="37"/>
      <c r="Q900" s="37"/>
      <c r="R900" s="37"/>
      <c r="S900" s="38"/>
      <c r="T900" s="36"/>
      <c r="U900" s="36"/>
      <c r="V900" s="36"/>
      <c r="W900" s="36"/>
      <c r="X900" s="39"/>
      <c r="Y900" s="35"/>
      <c r="Z900" s="35"/>
    </row>
    <row r="901" spans="1:26" x14ac:dyDescent="0.25">
      <c r="A901" s="33"/>
      <c r="B901" s="34"/>
      <c r="C901" s="35"/>
      <c r="D901" s="35"/>
      <c r="E901" s="35"/>
      <c r="F901" s="35"/>
      <c r="G901" s="35"/>
      <c r="H901" s="35"/>
      <c r="I901" s="35"/>
      <c r="J901" s="35"/>
      <c r="K901" s="36"/>
      <c r="L901" s="37"/>
      <c r="M901" s="37"/>
      <c r="N901" s="37"/>
      <c r="O901" s="37"/>
      <c r="P901" s="37"/>
      <c r="Q901" s="37"/>
      <c r="R901" s="37"/>
      <c r="S901" s="38"/>
      <c r="T901" s="36"/>
      <c r="U901" s="36"/>
      <c r="V901" s="36"/>
      <c r="W901" s="36"/>
      <c r="X901" s="39"/>
      <c r="Y901" s="35"/>
      <c r="Z901" s="35"/>
    </row>
    <row r="902" spans="1:26" x14ac:dyDescent="0.25">
      <c r="A902" s="33"/>
      <c r="B902" s="34"/>
      <c r="C902" s="35"/>
      <c r="D902" s="35"/>
      <c r="E902" s="35"/>
      <c r="F902" s="35"/>
      <c r="G902" s="35"/>
      <c r="H902" s="35"/>
      <c r="I902" s="35"/>
      <c r="J902" s="35"/>
      <c r="K902" s="36"/>
      <c r="L902" s="37"/>
      <c r="M902" s="37"/>
      <c r="N902" s="37"/>
      <c r="O902" s="37"/>
      <c r="P902" s="37"/>
      <c r="Q902" s="37"/>
      <c r="R902" s="37"/>
      <c r="S902" s="38"/>
      <c r="T902" s="36"/>
      <c r="U902" s="36"/>
      <c r="V902" s="36"/>
      <c r="W902" s="36"/>
      <c r="X902" s="39"/>
      <c r="Y902" s="35"/>
      <c r="Z902" s="35"/>
    </row>
    <row r="903" spans="1:26" x14ac:dyDescent="0.25">
      <c r="A903" s="33"/>
      <c r="B903" s="34"/>
      <c r="C903" s="35"/>
      <c r="D903" s="35"/>
      <c r="E903" s="35"/>
      <c r="F903" s="35"/>
      <c r="G903" s="35"/>
      <c r="H903" s="35"/>
      <c r="I903" s="35"/>
      <c r="J903" s="35"/>
      <c r="K903" s="36"/>
      <c r="L903" s="37"/>
      <c r="M903" s="37"/>
      <c r="N903" s="37"/>
      <c r="O903" s="37"/>
      <c r="P903" s="37"/>
      <c r="Q903" s="37"/>
      <c r="R903" s="37"/>
      <c r="S903" s="38"/>
      <c r="T903" s="36"/>
      <c r="U903" s="36"/>
      <c r="V903" s="36"/>
      <c r="W903" s="36"/>
      <c r="X903" s="39"/>
      <c r="Y903" s="35"/>
      <c r="Z903" s="35"/>
    </row>
    <row r="904" spans="1:26" x14ac:dyDescent="0.25">
      <c r="A904" s="33"/>
      <c r="B904" s="34"/>
      <c r="C904" s="35"/>
      <c r="D904" s="35"/>
      <c r="E904" s="35"/>
      <c r="F904" s="35"/>
      <c r="G904" s="35"/>
      <c r="H904" s="35"/>
      <c r="I904" s="35"/>
      <c r="J904" s="35"/>
      <c r="K904" s="36"/>
      <c r="L904" s="37"/>
      <c r="M904" s="37"/>
      <c r="N904" s="37"/>
      <c r="O904" s="37"/>
      <c r="P904" s="37"/>
      <c r="Q904" s="37"/>
      <c r="R904" s="37"/>
      <c r="S904" s="38"/>
      <c r="T904" s="36"/>
      <c r="U904" s="36"/>
      <c r="V904" s="36"/>
      <c r="W904" s="36"/>
      <c r="X904" s="39"/>
      <c r="Y904" s="35"/>
      <c r="Z904" s="35"/>
    </row>
    <row r="905" spans="1:26" x14ac:dyDescent="0.25">
      <c r="A905" s="33"/>
      <c r="B905" s="34"/>
      <c r="C905" s="35"/>
      <c r="D905" s="35"/>
      <c r="E905" s="35"/>
      <c r="F905" s="35"/>
      <c r="G905" s="35"/>
      <c r="H905" s="35"/>
      <c r="I905" s="35"/>
      <c r="J905" s="35"/>
      <c r="K905" s="36"/>
      <c r="L905" s="37"/>
      <c r="M905" s="37"/>
      <c r="N905" s="37"/>
      <c r="O905" s="37"/>
      <c r="P905" s="37"/>
      <c r="Q905" s="37"/>
      <c r="R905" s="37"/>
      <c r="S905" s="38"/>
      <c r="T905" s="36"/>
      <c r="U905" s="36"/>
      <c r="V905" s="36"/>
      <c r="W905" s="36"/>
      <c r="X905" s="39"/>
      <c r="Y905" s="35"/>
      <c r="Z905" s="35"/>
    </row>
    <row r="906" spans="1:26" x14ac:dyDescent="0.25">
      <c r="A906" s="33"/>
      <c r="B906" s="34"/>
      <c r="C906" s="35"/>
      <c r="D906" s="35"/>
      <c r="E906" s="35"/>
      <c r="F906" s="35"/>
      <c r="G906" s="35"/>
      <c r="H906" s="35"/>
      <c r="I906" s="35"/>
      <c r="J906" s="35"/>
      <c r="K906" s="36"/>
      <c r="L906" s="37"/>
      <c r="M906" s="37"/>
      <c r="N906" s="37"/>
      <c r="O906" s="37"/>
      <c r="P906" s="37"/>
      <c r="Q906" s="37"/>
      <c r="R906" s="37"/>
      <c r="S906" s="38"/>
      <c r="T906" s="36"/>
      <c r="U906" s="36"/>
      <c r="V906" s="36"/>
      <c r="W906" s="36"/>
      <c r="X906" s="39"/>
      <c r="Y906" s="35"/>
      <c r="Z906" s="35"/>
    </row>
    <row r="907" spans="1:26" x14ac:dyDescent="0.25">
      <c r="A907" s="33"/>
      <c r="B907" s="34"/>
      <c r="C907" s="35"/>
      <c r="D907" s="35"/>
      <c r="E907" s="35"/>
      <c r="F907" s="35"/>
      <c r="G907" s="35"/>
      <c r="H907" s="35"/>
      <c r="I907" s="35"/>
      <c r="J907" s="35"/>
      <c r="K907" s="36"/>
      <c r="L907" s="37"/>
      <c r="M907" s="37"/>
      <c r="N907" s="37"/>
      <c r="O907" s="37"/>
      <c r="P907" s="37"/>
      <c r="Q907" s="37"/>
      <c r="R907" s="37"/>
      <c r="S907" s="38"/>
      <c r="T907" s="36"/>
      <c r="U907" s="36"/>
      <c r="V907" s="36"/>
      <c r="W907" s="36"/>
      <c r="X907" s="39"/>
      <c r="Y907" s="35"/>
      <c r="Z907" s="35"/>
    </row>
    <row r="908" spans="1:26" x14ac:dyDescent="0.25">
      <c r="A908" s="33"/>
      <c r="B908" s="34"/>
      <c r="C908" s="35"/>
      <c r="D908" s="35"/>
      <c r="E908" s="35"/>
      <c r="F908" s="35"/>
      <c r="G908" s="35"/>
      <c r="H908" s="35"/>
      <c r="I908" s="35"/>
      <c r="J908" s="35"/>
      <c r="K908" s="36"/>
      <c r="L908" s="37"/>
      <c r="M908" s="37"/>
      <c r="N908" s="37"/>
      <c r="O908" s="37"/>
      <c r="P908" s="37"/>
      <c r="Q908" s="37"/>
      <c r="R908" s="37"/>
      <c r="S908" s="38"/>
      <c r="T908" s="36"/>
      <c r="U908" s="36"/>
      <c r="V908" s="36"/>
      <c r="W908" s="36"/>
      <c r="X908" s="39"/>
      <c r="Y908" s="35"/>
      <c r="Z908" s="35"/>
    </row>
    <row r="909" spans="1:26" x14ac:dyDescent="0.25">
      <c r="A909" s="33"/>
      <c r="B909" s="34"/>
      <c r="C909" s="35"/>
      <c r="D909" s="35"/>
      <c r="E909" s="35"/>
      <c r="F909" s="35"/>
      <c r="G909" s="35"/>
      <c r="H909" s="35"/>
      <c r="I909" s="35"/>
      <c r="J909" s="35"/>
      <c r="K909" s="36"/>
      <c r="L909" s="37"/>
      <c r="M909" s="37"/>
      <c r="N909" s="37"/>
      <c r="O909" s="37"/>
      <c r="P909" s="37"/>
      <c r="Q909" s="37"/>
      <c r="R909" s="37"/>
      <c r="S909" s="38"/>
      <c r="T909" s="36"/>
      <c r="U909" s="36"/>
      <c r="V909" s="36"/>
      <c r="W909" s="36"/>
      <c r="X909" s="39"/>
      <c r="Y909" s="35"/>
      <c r="Z909" s="35"/>
    </row>
    <row r="910" spans="1:26" x14ac:dyDescent="0.25">
      <c r="A910" s="33"/>
      <c r="B910" s="34"/>
      <c r="C910" s="35"/>
      <c r="D910" s="35"/>
      <c r="E910" s="35"/>
      <c r="F910" s="35"/>
      <c r="G910" s="35"/>
      <c r="H910" s="35"/>
      <c r="I910" s="35"/>
      <c r="J910" s="35"/>
      <c r="K910" s="36"/>
      <c r="L910" s="37"/>
      <c r="M910" s="37"/>
      <c r="N910" s="37"/>
      <c r="O910" s="37"/>
      <c r="P910" s="37"/>
      <c r="Q910" s="37"/>
      <c r="R910" s="37"/>
      <c r="S910" s="38"/>
      <c r="T910" s="36"/>
      <c r="U910" s="36"/>
      <c r="V910" s="36"/>
      <c r="W910" s="36"/>
      <c r="X910" s="39"/>
      <c r="Y910" s="35"/>
      <c r="Z910" s="35"/>
    </row>
    <row r="911" spans="1:26" x14ac:dyDescent="0.25">
      <c r="A911" s="33"/>
      <c r="B911" s="34"/>
      <c r="C911" s="35"/>
      <c r="D911" s="35"/>
      <c r="E911" s="35"/>
      <c r="F911" s="35"/>
      <c r="G911" s="35"/>
      <c r="H911" s="35"/>
      <c r="I911" s="35"/>
      <c r="J911" s="35"/>
      <c r="K911" s="36"/>
      <c r="L911" s="37"/>
      <c r="M911" s="37"/>
      <c r="N911" s="37"/>
      <c r="O911" s="37"/>
      <c r="P911" s="37"/>
      <c r="Q911" s="37"/>
      <c r="R911" s="37"/>
      <c r="S911" s="38"/>
      <c r="T911" s="36"/>
      <c r="U911" s="36"/>
      <c r="V911" s="36"/>
      <c r="W911" s="36"/>
      <c r="X911" s="39"/>
      <c r="Y911" s="35"/>
      <c r="Z911" s="35"/>
    </row>
    <row r="912" spans="1:26" x14ac:dyDescent="0.25">
      <c r="A912" s="33"/>
      <c r="B912" s="34"/>
      <c r="C912" s="35"/>
      <c r="D912" s="35"/>
      <c r="E912" s="35"/>
      <c r="F912" s="35"/>
      <c r="G912" s="35"/>
      <c r="H912" s="35"/>
      <c r="I912" s="35"/>
      <c r="J912" s="35"/>
      <c r="K912" s="36"/>
      <c r="L912" s="37"/>
      <c r="M912" s="37"/>
      <c r="N912" s="37"/>
      <c r="O912" s="37"/>
      <c r="P912" s="37"/>
      <c r="Q912" s="37"/>
      <c r="R912" s="37"/>
      <c r="S912" s="38"/>
      <c r="T912" s="36"/>
      <c r="U912" s="36"/>
      <c r="V912" s="36"/>
      <c r="W912" s="36"/>
      <c r="X912" s="39"/>
      <c r="Y912" s="35"/>
      <c r="Z912" s="35"/>
    </row>
    <row r="913" spans="1:26" x14ac:dyDescent="0.25">
      <c r="A913" s="33"/>
      <c r="B913" s="34"/>
      <c r="C913" s="35"/>
      <c r="D913" s="35"/>
      <c r="E913" s="35"/>
      <c r="F913" s="35"/>
      <c r="G913" s="35"/>
      <c r="H913" s="35"/>
      <c r="I913" s="35"/>
      <c r="J913" s="35"/>
      <c r="K913" s="36"/>
      <c r="L913" s="37"/>
      <c r="M913" s="37"/>
      <c r="N913" s="37"/>
      <c r="O913" s="37"/>
      <c r="P913" s="37"/>
      <c r="Q913" s="37"/>
      <c r="R913" s="37"/>
      <c r="S913" s="38"/>
      <c r="T913" s="36"/>
      <c r="U913" s="36"/>
      <c r="V913" s="36"/>
      <c r="W913" s="36"/>
      <c r="X913" s="39"/>
      <c r="Y913" s="35"/>
      <c r="Z913" s="35"/>
    </row>
    <row r="914" spans="1:26" x14ac:dyDescent="0.25">
      <c r="A914" s="33"/>
      <c r="B914" s="34"/>
      <c r="C914" s="35"/>
      <c r="D914" s="35"/>
      <c r="E914" s="35"/>
      <c r="F914" s="35"/>
      <c r="G914" s="35"/>
      <c r="H914" s="35"/>
      <c r="I914" s="35"/>
      <c r="J914" s="35"/>
      <c r="K914" s="36"/>
      <c r="L914" s="37"/>
      <c r="M914" s="37"/>
      <c r="N914" s="37"/>
      <c r="O914" s="37"/>
      <c r="P914" s="37"/>
      <c r="Q914" s="37"/>
      <c r="R914" s="37"/>
      <c r="S914" s="38"/>
      <c r="T914" s="36"/>
      <c r="U914" s="36"/>
      <c r="V914" s="36"/>
      <c r="W914" s="36"/>
      <c r="X914" s="39"/>
      <c r="Y914" s="35"/>
      <c r="Z914" s="35"/>
    </row>
    <row r="915" spans="1:26" x14ac:dyDescent="0.25">
      <c r="A915" s="33"/>
      <c r="B915" s="34"/>
      <c r="C915" s="35"/>
      <c r="D915" s="35"/>
      <c r="E915" s="35"/>
      <c r="F915" s="35"/>
      <c r="G915" s="35"/>
      <c r="H915" s="35"/>
      <c r="I915" s="35"/>
      <c r="J915" s="35"/>
      <c r="K915" s="36"/>
      <c r="L915" s="37"/>
      <c r="M915" s="37"/>
      <c r="N915" s="37"/>
      <c r="O915" s="37"/>
      <c r="P915" s="37"/>
      <c r="Q915" s="37"/>
      <c r="R915" s="37"/>
      <c r="S915" s="38"/>
      <c r="T915" s="36"/>
      <c r="U915" s="36"/>
      <c r="V915" s="36"/>
      <c r="W915" s="36"/>
      <c r="X915" s="39"/>
      <c r="Y915" s="35"/>
      <c r="Z915" s="35"/>
    </row>
    <row r="916" spans="1:26" x14ac:dyDescent="0.25">
      <c r="A916" s="33"/>
      <c r="B916" s="34"/>
      <c r="C916" s="35"/>
      <c r="D916" s="35"/>
      <c r="E916" s="35"/>
      <c r="F916" s="35"/>
      <c r="G916" s="35"/>
      <c r="H916" s="35"/>
      <c r="I916" s="35"/>
      <c r="J916" s="35"/>
      <c r="K916" s="36"/>
      <c r="L916" s="37"/>
      <c r="M916" s="37"/>
      <c r="N916" s="37"/>
      <c r="O916" s="37"/>
      <c r="P916" s="37"/>
      <c r="Q916" s="37"/>
      <c r="R916" s="37"/>
      <c r="S916" s="38"/>
      <c r="T916" s="36"/>
      <c r="U916" s="36"/>
      <c r="V916" s="36"/>
      <c r="W916" s="36"/>
      <c r="X916" s="39"/>
      <c r="Y916" s="35"/>
      <c r="Z916" s="35"/>
    </row>
    <row r="917" spans="1:26" x14ac:dyDescent="0.25">
      <c r="A917" s="33"/>
      <c r="B917" s="34"/>
      <c r="C917" s="35"/>
      <c r="D917" s="35"/>
      <c r="E917" s="35"/>
      <c r="F917" s="35"/>
      <c r="G917" s="35"/>
      <c r="H917" s="35"/>
      <c r="I917" s="35"/>
      <c r="J917" s="35"/>
      <c r="K917" s="36"/>
      <c r="L917" s="37"/>
      <c r="M917" s="37"/>
      <c r="N917" s="37"/>
      <c r="O917" s="37"/>
      <c r="P917" s="37"/>
      <c r="Q917" s="37"/>
      <c r="R917" s="37"/>
      <c r="S917" s="38"/>
      <c r="T917" s="36"/>
      <c r="U917" s="36"/>
      <c r="V917" s="36"/>
      <c r="W917" s="36"/>
      <c r="X917" s="39"/>
      <c r="Y917" s="35"/>
      <c r="Z917" s="35"/>
    </row>
    <row r="918" spans="1:26" x14ac:dyDescent="0.25">
      <c r="A918" s="33"/>
      <c r="B918" s="34"/>
      <c r="C918" s="35"/>
      <c r="D918" s="35"/>
      <c r="E918" s="35"/>
      <c r="F918" s="35"/>
      <c r="G918" s="35"/>
      <c r="H918" s="35"/>
      <c r="I918" s="35"/>
      <c r="J918" s="35"/>
      <c r="K918" s="36"/>
      <c r="L918" s="37"/>
      <c r="M918" s="37"/>
      <c r="N918" s="37"/>
      <c r="O918" s="37"/>
      <c r="P918" s="37"/>
      <c r="Q918" s="37"/>
      <c r="R918" s="37"/>
      <c r="S918" s="38"/>
      <c r="T918" s="36"/>
      <c r="U918" s="36"/>
      <c r="V918" s="36"/>
      <c r="W918" s="36"/>
      <c r="X918" s="39"/>
      <c r="Y918" s="35"/>
      <c r="Z918" s="35"/>
    </row>
    <row r="919" spans="1:26" x14ac:dyDescent="0.25">
      <c r="A919" s="33"/>
      <c r="B919" s="34"/>
      <c r="C919" s="35"/>
      <c r="D919" s="35"/>
      <c r="E919" s="35"/>
      <c r="F919" s="35"/>
      <c r="G919" s="35"/>
      <c r="H919" s="35"/>
      <c r="I919" s="35"/>
      <c r="J919" s="35"/>
      <c r="K919" s="36"/>
      <c r="L919" s="37"/>
      <c r="M919" s="37"/>
      <c r="N919" s="37"/>
      <c r="O919" s="37"/>
      <c r="P919" s="37"/>
      <c r="Q919" s="37"/>
      <c r="R919" s="37"/>
      <c r="S919" s="38"/>
      <c r="T919" s="36"/>
      <c r="U919" s="36"/>
      <c r="V919" s="36"/>
      <c r="W919" s="36"/>
      <c r="X919" s="39"/>
      <c r="Y919" s="35"/>
      <c r="Z919" s="35"/>
    </row>
    <row r="920" spans="1:26" x14ac:dyDescent="0.25">
      <c r="A920" s="33"/>
      <c r="B920" s="34"/>
      <c r="C920" s="35"/>
      <c r="D920" s="35"/>
      <c r="E920" s="35"/>
      <c r="F920" s="35"/>
      <c r="G920" s="35"/>
      <c r="H920" s="35"/>
      <c r="I920" s="35"/>
      <c r="J920" s="35"/>
      <c r="K920" s="36"/>
      <c r="L920" s="37"/>
      <c r="M920" s="37"/>
      <c r="N920" s="37"/>
      <c r="O920" s="37"/>
      <c r="P920" s="37"/>
      <c r="Q920" s="37"/>
      <c r="R920" s="37"/>
      <c r="S920" s="38"/>
      <c r="T920" s="36"/>
      <c r="U920" s="36"/>
      <c r="V920" s="36"/>
      <c r="W920" s="36"/>
      <c r="X920" s="39"/>
      <c r="Y920" s="35"/>
      <c r="Z920" s="35"/>
    </row>
    <row r="921" spans="1:26" x14ac:dyDescent="0.25">
      <c r="A921" s="33"/>
      <c r="B921" s="34"/>
      <c r="C921" s="35"/>
      <c r="D921" s="35"/>
      <c r="E921" s="35"/>
      <c r="F921" s="35"/>
      <c r="G921" s="35"/>
      <c r="H921" s="35"/>
      <c r="I921" s="35"/>
      <c r="J921" s="35"/>
      <c r="K921" s="36"/>
      <c r="L921" s="37"/>
      <c r="M921" s="37"/>
      <c r="N921" s="37"/>
      <c r="O921" s="37"/>
      <c r="P921" s="37"/>
      <c r="Q921" s="37"/>
      <c r="R921" s="37"/>
      <c r="S921" s="38"/>
      <c r="T921" s="36"/>
      <c r="U921" s="36"/>
      <c r="V921" s="36"/>
      <c r="W921" s="36"/>
      <c r="X921" s="39"/>
      <c r="Y921" s="35"/>
      <c r="Z921" s="35"/>
    </row>
    <row r="922" spans="1:26" x14ac:dyDescent="0.25">
      <c r="A922" s="33"/>
      <c r="B922" s="34"/>
      <c r="C922" s="35"/>
      <c r="D922" s="35"/>
      <c r="E922" s="35"/>
      <c r="F922" s="35"/>
      <c r="G922" s="35"/>
      <c r="H922" s="35"/>
      <c r="I922" s="35"/>
      <c r="J922" s="35"/>
      <c r="K922" s="36"/>
      <c r="L922" s="37"/>
      <c r="M922" s="37"/>
      <c r="N922" s="37"/>
      <c r="O922" s="37"/>
      <c r="P922" s="37"/>
      <c r="Q922" s="37"/>
      <c r="R922" s="37"/>
      <c r="S922" s="38"/>
      <c r="T922" s="36"/>
      <c r="U922" s="36"/>
      <c r="V922" s="36"/>
      <c r="W922" s="36"/>
      <c r="X922" s="39"/>
      <c r="Y922" s="35"/>
      <c r="Z922" s="35"/>
    </row>
    <row r="923" spans="1:26" x14ac:dyDescent="0.25">
      <c r="A923" s="33"/>
      <c r="B923" s="34"/>
      <c r="C923" s="35"/>
      <c r="D923" s="35"/>
      <c r="E923" s="35"/>
      <c r="F923" s="35"/>
      <c r="G923" s="35"/>
      <c r="H923" s="35"/>
      <c r="I923" s="35"/>
      <c r="J923" s="35"/>
      <c r="K923" s="36"/>
      <c r="L923" s="37"/>
      <c r="M923" s="37"/>
      <c r="N923" s="37"/>
      <c r="O923" s="37"/>
      <c r="P923" s="37"/>
      <c r="Q923" s="37"/>
      <c r="R923" s="37"/>
      <c r="S923" s="38"/>
      <c r="T923" s="36"/>
      <c r="U923" s="36"/>
      <c r="V923" s="36"/>
      <c r="W923" s="36"/>
      <c r="X923" s="39"/>
      <c r="Y923" s="35"/>
      <c r="Z923" s="35"/>
    </row>
    <row r="924" spans="1:26" x14ac:dyDescent="0.25">
      <c r="A924" s="33"/>
      <c r="B924" s="34"/>
      <c r="C924" s="35"/>
      <c r="D924" s="35"/>
      <c r="E924" s="35"/>
      <c r="F924" s="35"/>
      <c r="G924" s="35"/>
      <c r="H924" s="35"/>
      <c r="I924" s="35"/>
      <c r="J924" s="35"/>
      <c r="K924" s="36"/>
      <c r="L924" s="37"/>
      <c r="M924" s="37"/>
      <c r="N924" s="37"/>
      <c r="O924" s="37"/>
      <c r="P924" s="37"/>
      <c r="Q924" s="37"/>
      <c r="R924" s="37"/>
      <c r="S924" s="38"/>
      <c r="T924" s="36"/>
      <c r="U924" s="36"/>
      <c r="V924" s="36"/>
      <c r="W924" s="36"/>
      <c r="X924" s="39"/>
      <c r="Y924" s="35"/>
      <c r="Z924" s="35"/>
    </row>
    <row r="925" spans="1:26" x14ac:dyDescent="0.25">
      <c r="A925" s="33"/>
      <c r="B925" s="34"/>
      <c r="C925" s="35"/>
      <c r="D925" s="35"/>
      <c r="E925" s="35"/>
      <c r="F925" s="35"/>
      <c r="G925" s="35"/>
      <c r="H925" s="35"/>
      <c r="I925" s="35"/>
      <c r="J925" s="35"/>
      <c r="K925" s="36"/>
      <c r="L925" s="37"/>
      <c r="M925" s="37"/>
      <c r="N925" s="37"/>
      <c r="O925" s="37"/>
      <c r="P925" s="37"/>
      <c r="Q925" s="37"/>
      <c r="R925" s="37"/>
      <c r="S925" s="38"/>
      <c r="T925" s="36"/>
      <c r="U925" s="36"/>
      <c r="V925" s="36"/>
      <c r="W925" s="36"/>
      <c r="X925" s="39"/>
      <c r="Y925" s="35"/>
      <c r="Z925" s="35"/>
    </row>
    <row r="926" spans="1:26" x14ac:dyDescent="0.25">
      <c r="A926" s="33"/>
      <c r="B926" s="34"/>
      <c r="C926" s="35"/>
      <c r="D926" s="35"/>
      <c r="E926" s="35"/>
      <c r="F926" s="35"/>
      <c r="G926" s="35"/>
      <c r="H926" s="35"/>
      <c r="I926" s="35"/>
      <c r="J926" s="35"/>
      <c r="K926" s="36"/>
      <c r="L926" s="37"/>
      <c r="M926" s="37"/>
      <c r="N926" s="37"/>
      <c r="O926" s="37"/>
      <c r="P926" s="37"/>
      <c r="Q926" s="37"/>
      <c r="R926" s="37"/>
      <c r="S926" s="38"/>
      <c r="T926" s="36"/>
      <c r="U926" s="36"/>
      <c r="V926" s="36"/>
      <c r="W926" s="36"/>
      <c r="X926" s="39"/>
      <c r="Y926" s="35"/>
      <c r="Z926" s="35"/>
    </row>
    <row r="927" spans="1:26" x14ac:dyDescent="0.25">
      <c r="A927" s="33"/>
      <c r="B927" s="34"/>
      <c r="C927" s="35"/>
      <c r="D927" s="35"/>
      <c r="E927" s="35"/>
      <c r="F927" s="35"/>
      <c r="G927" s="35"/>
      <c r="H927" s="35"/>
      <c r="I927" s="35"/>
      <c r="J927" s="35"/>
      <c r="K927" s="36"/>
      <c r="L927" s="37"/>
      <c r="M927" s="37"/>
      <c r="N927" s="37"/>
      <c r="O927" s="37"/>
      <c r="P927" s="37"/>
      <c r="Q927" s="37"/>
      <c r="R927" s="37"/>
      <c r="S927" s="38"/>
      <c r="T927" s="36"/>
      <c r="U927" s="36"/>
      <c r="V927" s="36"/>
      <c r="W927" s="36"/>
      <c r="X927" s="39"/>
      <c r="Y927" s="35"/>
      <c r="Z927" s="35"/>
    </row>
    <row r="928" spans="1:26" x14ac:dyDescent="0.25">
      <c r="A928" s="33"/>
      <c r="B928" s="34"/>
      <c r="C928" s="35"/>
      <c r="D928" s="35"/>
      <c r="E928" s="35"/>
      <c r="F928" s="35"/>
      <c r="G928" s="35"/>
      <c r="H928" s="35"/>
      <c r="I928" s="35"/>
      <c r="J928" s="35"/>
      <c r="K928" s="36"/>
      <c r="L928" s="37"/>
      <c r="M928" s="37"/>
      <c r="N928" s="37"/>
      <c r="O928" s="37"/>
      <c r="P928" s="37"/>
      <c r="Q928" s="37"/>
      <c r="R928" s="37"/>
      <c r="S928" s="38"/>
      <c r="T928" s="36"/>
      <c r="U928" s="36"/>
      <c r="V928" s="36"/>
      <c r="W928" s="36"/>
      <c r="X928" s="39"/>
      <c r="Y928" s="35"/>
      <c r="Z928" s="35"/>
    </row>
    <row r="929" spans="1:26" x14ac:dyDescent="0.25">
      <c r="A929" s="33"/>
      <c r="B929" s="34"/>
      <c r="C929" s="35"/>
      <c r="D929" s="35"/>
      <c r="E929" s="35"/>
      <c r="F929" s="35"/>
      <c r="G929" s="35"/>
      <c r="H929" s="35"/>
      <c r="I929" s="35"/>
      <c r="J929" s="35"/>
      <c r="K929" s="36"/>
      <c r="L929" s="37"/>
      <c r="M929" s="37"/>
      <c r="N929" s="37"/>
      <c r="O929" s="37"/>
      <c r="P929" s="37"/>
      <c r="Q929" s="37"/>
      <c r="R929" s="37"/>
      <c r="S929" s="38"/>
      <c r="T929" s="36"/>
      <c r="U929" s="36"/>
      <c r="V929" s="36"/>
      <c r="W929" s="36"/>
      <c r="X929" s="39"/>
      <c r="Y929" s="35"/>
      <c r="Z929" s="35"/>
    </row>
    <row r="930" spans="1:26" x14ac:dyDescent="0.25">
      <c r="A930" s="33"/>
      <c r="B930" s="34"/>
      <c r="C930" s="35"/>
      <c r="D930" s="35"/>
      <c r="E930" s="35"/>
      <c r="F930" s="35"/>
      <c r="G930" s="35"/>
      <c r="H930" s="35"/>
      <c r="I930" s="35"/>
      <c r="J930" s="35"/>
      <c r="K930" s="36"/>
      <c r="L930" s="37"/>
      <c r="M930" s="37"/>
      <c r="N930" s="37"/>
      <c r="O930" s="37"/>
      <c r="P930" s="37"/>
      <c r="Q930" s="37"/>
      <c r="R930" s="37"/>
      <c r="S930" s="38"/>
      <c r="T930" s="36"/>
      <c r="U930" s="36"/>
      <c r="V930" s="36"/>
      <c r="W930" s="36"/>
      <c r="X930" s="39"/>
      <c r="Y930" s="35"/>
      <c r="Z930" s="35"/>
    </row>
    <row r="931" spans="1:26" x14ac:dyDescent="0.25">
      <c r="A931" s="33"/>
      <c r="B931" s="34"/>
      <c r="C931" s="35"/>
      <c r="D931" s="35"/>
      <c r="E931" s="35"/>
      <c r="F931" s="35"/>
      <c r="G931" s="35"/>
      <c r="H931" s="35"/>
      <c r="I931" s="35"/>
      <c r="J931" s="35"/>
      <c r="K931" s="36"/>
      <c r="L931" s="37"/>
      <c r="M931" s="37"/>
      <c r="N931" s="37"/>
      <c r="O931" s="37"/>
      <c r="P931" s="37"/>
      <c r="Q931" s="37"/>
      <c r="R931" s="37"/>
      <c r="S931" s="38"/>
      <c r="T931" s="36"/>
      <c r="U931" s="36"/>
      <c r="V931" s="36"/>
      <c r="W931" s="36"/>
      <c r="X931" s="39"/>
      <c r="Y931" s="35"/>
      <c r="Z931" s="35"/>
    </row>
    <row r="932" spans="1:26" x14ac:dyDescent="0.25">
      <c r="A932" s="33"/>
      <c r="B932" s="34"/>
      <c r="C932" s="35"/>
      <c r="D932" s="35"/>
      <c r="E932" s="35"/>
      <c r="F932" s="35"/>
      <c r="G932" s="35"/>
      <c r="H932" s="35"/>
      <c r="I932" s="35"/>
      <c r="J932" s="35"/>
      <c r="K932" s="36"/>
      <c r="L932" s="37"/>
      <c r="M932" s="37"/>
      <c r="N932" s="37"/>
      <c r="O932" s="37"/>
      <c r="P932" s="37"/>
      <c r="Q932" s="37"/>
      <c r="R932" s="37"/>
      <c r="S932" s="38"/>
      <c r="T932" s="36"/>
      <c r="U932" s="36"/>
      <c r="V932" s="36"/>
      <c r="W932" s="36"/>
      <c r="X932" s="39"/>
      <c r="Y932" s="35"/>
      <c r="Z932" s="35"/>
    </row>
    <row r="933" spans="1:26" x14ac:dyDescent="0.25">
      <c r="A933" s="33"/>
      <c r="B933" s="34"/>
      <c r="C933" s="35"/>
      <c r="D933" s="35"/>
      <c r="E933" s="35"/>
      <c r="F933" s="35"/>
      <c r="G933" s="35"/>
      <c r="H933" s="35"/>
      <c r="I933" s="35"/>
      <c r="J933" s="35"/>
      <c r="K933" s="36"/>
      <c r="L933" s="37"/>
      <c r="M933" s="37"/>
      <c r="N933" s="37"/>
      <c r="O933" s="37"/>
      <c r="P933" s="37"/>
      <c r="Q933" s="37"/>
      <c r="R933" s="37"/>
      <c r="S933" s="38"/>
      <c r="T933" s="36"/>
      <c r="U933" s="36"/>
      <c r="V933" s="36"/>
      <c r="W933" s="36"/>
      <c r="X933" s="39"/>
      <c r="Y933" s="35"/>
      <c r="Z933" s="35"/>
    </row>
    <row r="934" spans="1:26" x14ac:dyDescent="0.25">
      <c r="A934" s="33"/>
      <c r="B934" s="34"/>
      <c r="C934" s="35"/>
      <c r="D934" s="35"/>
      <c r="E934" s="35"/>
      <c r="F934" s="35"/>
      <c r="G934" s="35"/>
      <c r="H934" s="35"/>
      <c r="I934" s="35"/>
      <c r="J934" s="35"/>
      <c r="K934" s="36"/>
      <c r="L934" s="37"/>
      <c r="M934" s="37"/>
      <c r="N934" s="37"/>
      <c r="O934" s="37"/>
      <c r="P934" s="37"/>
      <c r="Q934" s="37"/>
      <c r="R934" s="37"/>
      <c r="S934" s="38"/>
      <c r="T934" s="36"/>
      <c r="U934" s="36"/>
      <c r="V934" s="36"/>
      <c r="W934" s="36"/>
      <c r="X934" s="39"/>
      <c r="Y934" s="35"/>
      <c r="Z934" s="35"/>
    </row>
    <row r="935" spans="1:26" x14ac:dyDescent="0.25">
      <c r="A935" s="33"/>
      <c r="B935" s="34"/>
      <c r="C935" s="35"/>
      <c r="D935" s="35"/>
      <c r="E935" s="35"/>
      <c r="F935" s="35"/>
      <c r="G935" s="35"/>
      <c r="H935" s="35"/>
      <c r="I935" s="35"/>
      <c r="J935" s="35"/>
      <c r="K935" s="36"/>
      <c r="L935" s="37"/>
      <c r="M935" s="37"/>
      <c r="N935" s="37"/>
      <c r="O935" s="37"/>
      <c r="P935" s="37"/>
      <c r="Q935" s="37"/>
      <c r="R935" s="37"/>
      <c r="S935" s="38"/>
      <c r="T935" s="36"/>
      <c r="U935" s="36"/>
      <c r="V935" s="36"/>
      <c r="W935" s="36"/>
      <c r="X935" s="39"/>
      <c r="Y935" s="35"/>
      <c r="Z935" s="35"/>
    </row>
    <row r="936" spans="1:26" x14ac:dyDescent="0.25">
      <c r="A936" s="33"/>
      <c r="B936" s="34"/>
      <c r="C936" s="35"/>
      <c r="D936" s="35"/>
      <c r="E936" s="35"/>
      <c r="F936" s="35"/>
      <c r="G936" s="35"/>
      <c r="H936" s="35"/>
      <c r="I936" s="35"/>
      <c r="J936" s="35"/>
      <c r="K936" s="36"/>
      <c r="L936" s="37"/>
      <c r="M936" s="37"/>
      <c r="N936" s="37"/>
      <c r="O936" s="37"/>
      <c r="P936" s="37"/>
      <c r="Q936" s="37"/>
      <c r="R936" s="37"/>
      <c r="S936" s="38"/>
      <c r="T936" s="36"/>
      <c r="U936" s="36"/>
      <c r="V936" s="36"/>
      <c r="W936" s="36"/>
      <c r="X936" s="39"/>
      <c r="Y936" s="35"/>
      <c r="Z936" s="35"/>
    </row>
    <row r="937" spans="1:26" x14ac:dyDescent="0.25">
      <c r="A937" s="33"/>
      <c r="B937" s="34"/>
      <c r="C937" s="35"/>
      <c r="D937" s="35"/>
      <c r="E937" s="35"/>
      <c r="F937" s="35"/>
      <c r="G937" s="35"/>
      <c r="H937" s="35"/>
      <c r="I937" s="35"/>
      <c r="J937" s="35"/>
      <c r="K937" s="36"/>
      <c r="L937" s="37"/>
      <c r="M937" s="37"/>
      <c r="N937" s="37"/>
      <c r="O937" s="37"/>
      <c r="P937" s="37"/>
      <c r="Q937" s="37"/>
      <c r="R937" s="37"/>
      <c r="S937" s="38"/>
      <c r="T937" s="36"/>
      <c r="U937" s="36"/>
      <c r="V937" s="36"/>
      <c r="W937" s="36"/>
      <c r="X937" s="39"/>
      <c r="Y937" s="35"/>
      <c r="Z937" s="35"/>
    </row>
    <row r="938" spans="1:26" x14ac:dyDescent="0.25">
      <c r="A938" s="33"/>
      <c r="B938" s="34"/>
      <c r="C938" s="35"/>
      <c r="D938" s="35"/>
      <c r="E938" s="35"/>
      <c r="F938" s="35"/>
      <c r="G938" s="35"/>
      <c r="H938" s="35"/>
      <c r="I938" s="35"/>
      <c r="J938" s="35"/>
      <c r="K938" s="36"/>
      <c r="L938" s="37"/>
      <c r="M938" s="37"/>
      <c r="N938" s="37"/>
      <c r="O938" s="37"/>
      <c r="P938" s="37"/>
      <c r="Q938" s="37"/>
      <c r="R938" s="37"/>
      <c r="S938" s="38"/>
      <c r="T938" s="36"/>
      <c r="U938" s="36"/>
      <c r="V938" s="36"/>
      <c r="W938" s="36"/>
      <c r="X938" s="39"/>
      <c r="Y938" s="35"/>
      <c r="Z938" s="35"/>
    </row>
    <row r="939" spans="1:26" x14ac:dyDescent="0.25">
      <c r="A939" s="33"/>
      <c r="B939" s="34"/>
      <c r="C939" s="35"/>
      <c r="D939" s="35"/>
      <c r="E939" s="35"/>
      <c r="F939" s="35"/>
      <c r="G939" s="35"/>
      <c r="H939" s="35"/>
      <c r="I939" s="35"/>
      <c r="J939" s="35"/>
      <c r="K939" s="36"/>
      <c r="L939" s="37"/>
      <c r="M939" s="37"/>
      <c r="N939" s="37"/>
      <c r="O939" s="37"/>
      <c r="P939" s="37"/>
      <c r="Q939" s="37"/>
      <c r="R939" s="37"/>
      <c r="S939" s="38"/>
      <c r="T939" s="36"/>
      <c r="U939" s="36"/>
      <c r="V939" s="36"/>
      <c r="W939" s="36"/>
      <c r="X939" s="39"/>
      <c r="Y939" s="35"/>
      <c r="Z939" s="35"/>
    </row>
    <row r="940" spans="1:26" x14ac:dyDescent="0.25">
      <c r="A940" s="33"/>
      <c r="B940" s="34"/>
      <c r="C940" s="35"/>
      <c r="D940" s="35"/>
      <c r="E940" s="35"/>
      <c r="F940" s="35"/>
      <c r="G940" s="35"/>
      <c r="H940" s="35"/>
      <c r="I940" s="35"/>
      <c r="J940" s="35"/>
      <c r="K940" s="36"/>
      <c r="L940" s="37"/>
      <c r="M940" s="37"/>
      <c r="N940" s="37"/>
      <c r="O940" s="37"/>
      <c r="P940" s="37"/>
      <c r="Q940" s="37"/>
      <c r="R940" s="37"/>
      <c r="S940" s="38"/>
      <c r="T940" s="36"/>
      <c r="U940" s="36"/>
      <c r="V940" s="36"/>
      <c r="W940" s="36"/>
      <c r="X940" s="39"/>
      <c r="Y940" s="35"/>
      <c r="Z940" s="35"/>
    </row>
    <row r="941" spans="1:26" x14ac:dyDescent="0.25">
      <c r="A941" s="33"/>
      <c r="B941" s="34"/>
      <c r="C941" s="35"/>
      <c r="D941" s="35"/>
      <c r="E941" s="35"/>
      <c r="F941" s="35"/>
      <c r="G941" s="35"/>
      <c r="H941" s="35"/>
      <c r="I941" s="35"/>
      <c r="J941" s="35"/>
      <c r="K941" s="36"/>
      <c r="L941" s="37"/>
      <c r="M941" s="37"/>
      <c r="N941" s="37"/>
      <c r="O941" s="37"/>
      <c r="P941" s="37"/>
      <c r="Q941" s="37"/>
      <c r="R941" s="37"/>
      <c r="S941" s="38"/>
      <c r="T941" s="36"/>
      <c r="U941" s="36"/>
      <c r="V941" s="36"/>
      <c r="W941" s="36"/>
      <c r="X941" s="39"/>
      <c r="Y941" s="35"/>
      <c r="Z941" s="35"/>
    </row>
    <row r="942" spans="1:26" x14ac:dyDescent="0.25">
      <c r="A942" s="33"/>
      <c r="B942" s="34"/>
      <c r="C942" s="35"/>
      <c r="D942" s="35"/>
      <c r="E942" s="35"/>
      <c r="F942" s="35"/>
      <c r="G942" s="35"/>
      <c r="H942" s="35"/>
      <c r="I942" s="35"/>
      <c r="J942" s="35"/>
      <c r="K942" s="36"/>
      <c r="L942" s="37"/>
      <c r="M942" s="37"/>
      <c r="N942" s="37"/>
      <c r="O942" s="37"/>
      <c r="P942" s="37"/>
      <c r="Q942" s="37"/>
      <c r="R942" s="37"/>
      <c r="S942" s="38"/>
      <c r="T942" s="36"/>
      <c r="U942" s="36"/>
      <c r="V942" s="36"/>
      <c r="W942" s="36"/>
      <c r="X942" s="39"/>
      <c r="Y942" s="35"/>
      <c r="Z942" s="35"/>
    </row>
    <row r="943" spans="1:26" x14ac:dyDescent="0.25">
      <c r="A943" s="33"/>
      <c r="B943" s="34"/>
      <c r="C943" s="35"/>
      <c r="D943" s="35"/>
      <c r="E943" s="35"/>
      <c r="F943" s="35"/>
      <c r="G943" s="35"/>
      <c r="H943" s="35"/>
      <c r="I943" s="35"/>
      <c r="J943" s="35"/>
      <c r="K943" s="36"/>
      <c r="L943" s="37"/>
      <c r="M943" s="37"/>
      <c r="N943" s="37"/>
      <c r="O943" s="37"/>
      <c r="P943" s="37"/>
      <c r="Q943" s="37"/>
      <c r="R943" s="37"/>
      <c r="S943" s="38"/>
      <c r="T943" s="36"/>
      <c r="U943" s="36"/>
      <c r="V943" s="36"/>
      <c r="W943" s="36"/>
      <c r="X943" s="39"/>
      <c r="Y943" s="35"/>
      <c r="Z943" s="35"/>
    </row>
    <row r="944" spans="1:26" x14ac:dyDescent="0.25">
      <c r="A944" s="33"/>
      <c r="B944" s="34"/>
      <c r="C944" s="35"/>
      <c r="D944" s="35"/>
      <c r="E944" s="35"/>
      <c r="F944" s="35"/>
      <c r="G944" s="35"/>
      <c r="H944" s="35"/>
      <c r="I944" s="35"/>
      <c r="J944" s="35"/>
      <c r="K944" s="36"/>
      <c r="L944" s="37"/>
      <c r="M944" s="37"/>
      <c r="N944" s="37"/>
      <c r="O944" s="37"/>
      <c r="P944" s="37"/>
      <c r="Q944" s="37"/>
      <c r="R944" s="37"/>
      <c r="S944" s="38"/>
      <c r="T944" s="36"/>
      <c r="U944" s="36"/>
      <c r="V944" s="36"/>
      <c r="W944" s="36"/>
      <c r="X944" s="39"/>
      <c r="Y944" s="35"/>
      <c r="Z944" s="35"/>
    </row>
    <row r="945" spans="1:26" x14ac:dyDescent="0.25">
      <c r="A945" s="33"/>
      <c r="B945" s="34"/>
      <c r="C945" s="35"/>
      <c r="D945" s="35"/>
      <c r="E945" s="35"/>
      <c r="F945" s="35"/>
      <c r="G945" s="35"/>
      <c r="H945" s="35"/>
      <c r="I945" s="35"/>
      <c r="J945" s="35"/>
      <c r="K945" s="36"/>
      <c r="L945" s="37"/>
      <c r="M945" s="37"/>
      <c r="N945" s="37"/>
      <c r="O945" s="37"/>
      <c r="P945" s="37"/>
      <c r="Q945" s="37"/>
      <c r="R945" s="37"/>
      <c r="S945" s="38"/>
      <c r="T945" s="36"/>
      <c r="U945" s="36"/>
      <c r="V945" s="36"/>
      <c r="W945" s="36"/>
      <c r="X945" s="39"/>
      <c r="Y945" s="35"/>
      <c r="Z945" s="35"/>
    </row>
    <row r="946" spans="1:26" x14ac:dyDescent="0.25">
      <c r="A946" s="33"/>
      <c r="B946" s="34"/>
      <c r="C946" s="35"/>
      <c r="D946" s="35"/>
      <c r="E946" s="35"/>
      <c r="F946" s="35"/>
      <c r="G946" s="35"/>
      <c r="H946" s="35"/>
      <c r="I946" s="35"/>
      <c r="J946" s="35"/>
      <c r="K946" s="36"/>
      <c r="L946" s="37"/>
      <c r="M946" s="37"/>
      <c r="N946" s="37"/>
      <c r="O946" s="37"/>
      <c r="P946" s="37"/>
      <c r="Q946" s="37"/>
      <c r="R946" s="37"/>
      <c r="S946" s="38"/>
      <c r="T946" s="36"/>
      <c r="U946" s="36"/>
      <c r="V946" s="36"/>
      <c r="W946" s="36"/>
      <c r="X946" s="39"/>
      <c r="Y946" s="35"/>
      <c r="Z946" s="35"/>
    </row>
    <row r="947" spans="1:26" x14ac:dyDescent="0.25">
      <c r="A947" s="33"/>
      <c r="B947" s="34"/>
      <c r="C947" s="35"/>
      <c r="D947" s="35"/>
      <c r="E947" s="35"/>
      <c r="F947" s="35"/>
      <c r="G947" s="35"/>
      <c r="H947" s="35"/>
      <c r="I947" s="35"/>
      <c r="J947" s="35"/>
      <c r="K947" s="36"/>
      <c r="L947" s="37"/>
      <c r="M947" s="37"/>
      <c r="N947" s="37"/>
      <c r="O947" s="37"/>
      <c r="P947" s="37"/>
      <c r="Q947" s="37"/>
      <c r="R947" s="37"/>
      <c r="S947" s="38"/>
      <c r="T947" s="36"/>
      <c r="U947" s="36"/>
      <c r="V947" s="36"/>
      <c r="W947" s="36"/>
      <c r="X947" s="39"/>
      <c r="Y947" s="35"/>
      <c r="Z947" s="35"/>
    </row>
    <row r="948" spans="1:26" x14ac:dyDescent="0.25">
      <c r="A948" s="33"/>
      <c r="B948" s="34"/>
      <c r="C948" s="35"/>
      <c r="D948" s="35"/>
      <c r="E948" s="35"/>
      <c r="F948" s="35"/>
      <c r="G948" s="35"/>
      <c r="H948" s="35"/>
      <c r="I948" s="35"/>
      <c r="J948" s="35"/>
      <c r="K948" s="36"/>
      <c r="L948" s="37"/>
      <c r="M948" s="37"/>
      <c r="N948" s="37"/>
      <c r="O948" s="37"/>
      <c r="P948" s="37"/>
      <c r="Q948" s="37"/>
      <c r="R948" s="37"/>
      <c r="S948" s="38"/>
      <c r="T948" s="36"/>
      <c r="U948" s="36"/>
      <c r="V948" s="36"/>
      <c r="W948" s="36"/>
      <c r="X948" s="39"/>
      <c r="Y948" s="35"/>
      <c r="Z948" s="35"/>
    </row>
    <row r="949" spans="1:26" x14ac:dyDescent="0.25">
      <c r="A949" s="33"/>
      <c r="B949" s="34"/>
      <c r="C949" s="35"/>
      <c r="D949" s="35"/>
      <c r="E949" s="35"/>
      <c r="F949" s="35"/>
      <c r="G949" s="35"/>
      <c r="H949" s="35"/>
      <c r="I949" s="35"/>
      <c r="J949" s="35"/>
      <c r="K949" s="36"/>
      <c r="L949" s="37"/>
      <c r="M949" s="37"/>
      <c r="N949" s="37"/>
      <c r="O949" s="37"/>
      <c r="P949" s="37"/>
      <c r="Q949" s="37"/>
      <c r="R949" s="37"/>
      <c r="S949" s="38"/>
      <c r="T949" s="36"/>
      <c r="U949" s="36"/>
      <c r="V949" s="36"/>
      <c r="W949" s="36"/>
      <c r="X949" s="39"/>
      <c r="Y949" s="35"/>
      <c r="Z949" s="35"/>
    </row>
    <row r="950" spans="1:26" x14ac:dyDescent="0.25">
      <c r="A950" s="33"/>
      <c r="B950" s="34"/>
      <c r="C950" s="35"/>
      <c r="D950" s="35"/>
      <c r="E950" s="35"/>
      <c r="F950" s="35"/>
      <c r="G950" s="35"/>
      <c r="H950" s="35"/>
      <c r="I950" s="35"/>
      <c r="J950" s="35"/>
      <c r="K950" s="36"/>
      <c r="L950" s="37"/>
      <c r="M950" s="37"/>
      <c r="N950" s="37"/>
      <c r="O950" s="37"/>
      <c r="P950" s="37"/>
      <c r="Q950" s="37"/>
      <c r="R950" s="37"/>
      <c r="S950" s="38"/>
      <c r="T950" s="36"/>
      <c r="U950" s="36"/>
      <c r="V950" s="36"/>
      <c r="W950" s="36"/>
      <c r="X950" s="39"/>
      <c r="Y950" s="35"/>
      <c r="Z950" s="35"/>
    </row>
    <row r="951" spans="1:26" x14ac:dyDescent="0.25">
      <c r="A951" s="33"/>
      <c r="B951" s="34"/>
      <c r="C951" s="35"/>
      <c r="D951" s="35"/>
      <c r="E951" s="35"/>
      <c r="F951" s="35"/>
      <c r="G951" s="35"/>
      <c r="H951" s="35"/>
      <c r="I951" s="35"/>
      <c r="J951" s="35"/>
      <c r="K951" s="36"/>
      <c r="L951" s="37"/>
      <c r="M951" s="37"/>
      <c r="N951" s="37"/>
      <c r="O951" s="37"/>
      <c r="P951" s="37"/>
      <c r="Q951" s="37"/>
      <c r="R951" s="37"/>
      <c r="S951" s="38"/>
      <c r="T951" s="36"/>
      <c r="U951" s="36"/>
      <c r="V951" s="36"/>
      <c r="W951" s="36"/>
      <c r="X951" s="39"/>
      <c r="Y951" s="35"/>
      <c r="Z951" s="35"/>
    </row>
    <row r="952" spans="1:26" x14ac:dyDescent="0.25">
      <c r="A952" s="33"/>
      <c r="B952" s="34"/>
      <c r="C952" s="35"/>
      <c r="D952" s="35"/>
      <c r="E952" s="35"/>
      <c r="F952" s="35"/>
      <c r="G952" s="35"/>
      <c r="H952" s="35"/>
      <c r="I952" s="35"/>
      <c r="J952" s="35"/>
      <c r="K952" s="36"/>
      <c r="L952" s="37"/>
      <c r="M952" s="37"/>
      <c r="N952" s="37"/>
      <c r="O952" s="37"/>
      <c r="P952" s="37"/>
      <c r="Q952" s="37"/>
      <c r="R952" s="37"/>
      <c r="S952" s="38"/>
      <c r="T952" s="36"/>
      <c r="U952" s="36"/>
      <c r="V952" s="36"/>
      <c r="W952" s="36"/>
      <c r="X952" s="39"/>
      <c r="Y952" s="35"/>
      <c r="Z952" s="35"/>
    </row>
    <row r="953" spans="1:26" x14ac:dyDescent="0.25">
      <c r="A953" s="33"/>
      <c r="B953" s="34"/>
      <c r="C953" s="35"/>
      <c r="D953" s="35"/>
      <c r="E953" s="35"/>
      <c r="F953" s="35"/>
      <c r="G953" s="35"/>
      <c r="H953" s="35"/>
      <c r="I953" s="35"/>
      <c r="J953" s="35"/>
      <c r="K953" s="36"/>
      <c r="L953" s="37"/>
      <c r="M953" s="37"/>
      <c r="N953" s="37"/>
      <c r="O953" s="37"/>
      <c r="P953" s="37"/>
      <c r="Q953" s="37"/>
      <c r="R953" s="37"/>
      <c r="S953" s="38"/>
      <c r="T953" s="36"/>
      <c r="U953" s="36"/>
      <c r="V953" s="36"/>
      <c r="W953" s="36"/>
      <c r="X953" s="39"/>
      <c r="Y953" s="35"/>
      <c r="Z953" s="35"/>
    </row>
    <row r="954" spans="1:26" x14ac:dyDescent="0.25">
      <c r="A954" s="33"/>
      <c r="B954" s="34"/>
      <c r="C954" s="35"/>
      <c r="D954" s="35"/>
      <c r="E954" s="35"/>
      <c r="F954" s="35"/>
      <c r="G954" s="35"/>
      <c r="H954" s="35"/>
      <c r="I954" s="35"/>
      <c r="J954" s="35"/>
      <c r="K954" s="36"/>
      <c r="L954" s="37"/>
      <c r="M954" s="37"/>
      <c r="N954" s="37"/>
      <c r="O954" s="37"/>
      <c r="P954" s="37"/>
      <c r="Q954" s="37"/>
      <c r="R954" s="37"/>
      <c r="S954" s="38"/>
      <c r="T954" s="36"/>
      <c r="U954" s="36"/>
      <c r="V954" s="36"/>
      <c r="W954" s="36"/>
      <c r="X954" s="39"/>
      <c r="Y954" s="35"/>
      <c r="Z954" s="35"/>
    </row>
    <row r="955" spans="1:26" x14ac:dyDescent="0.25">
      <c r="A955" s="33"/>
      <c r="B955" s="34"/>
      <c r="C955" s="35"/>
      <c r="D955" s="35"/>
      <c r="E955" s="35"/>
      <c r="F955" s="35"/>
      <c r="G955" s="35"/>
      <c r="H955" s="35"/>
      <c r="I955" s="35"/>
      <c r="J955" s="35"/>
      <c r="K955" s="36"/>
      <c r="L955" s="37"/>
      <c r="M955" s="37"/>
      <c r="N955" s="37"/>
      <c r="O955" s="37"/>
      <c r="P955" s="37"/>
      <c r="Q955" s="37"/>
      <c r="R955" s="37"/>
      <c r="S955" s="38"/>
      <c r="T955" s="36"/>
      <c r="U955" s="36"/>
      <c r="V955" s="36"/>
      <c r="W955" s="36"/>
      <c r="X955" s="39"/>
      <c r="Y955" s="35"/>
      <c r="Z955" s="35"/>
    </row>
    <row r="956" spans="1:26" x14ac:dyDescent="0.25">
      <c r="A956" s="33"/>
      <c r="B956" s="34"/>
      <c r="C956" s="35"/>
      <c r="D956" s="35"/>
      <c r="E956" s="35"/>
      <c r="F956" s="35"/>
      <c r="G956" s="35"/>
      <c r="H956" s="35"/>
      <c r="I956" s="35"/>
      <c r="J956" s="35"/>
      <c r="K956" s="36"/>
      <c r="L956" s="37"/>
      <c r="M956" s="37"/>
      <c r="N956" s="37"/>
      <c r="O956" s="37"/>
      <c r="P956" s="37"/>
      <c r="Q956" s="37"/>
      <c r="R956" s="37"/>
      <c r="S956" s="38"/>
      <c r="T956" s="36"/>
      <c r="U956" s="36"/>
      <c r="V956" s="36"/>
      <c r="W956" s="36"/>
      <c r="X956" s="39"/>
      <c r="Y956" s="35"/>
      <c r="Z956" s="35"/>
    </row>
    <row r="957" spans="1:26" x14ac:dyDescent="0.25">
      <c r="A957" s="33"/>
      <c r="B957" s="34"/>
      <c r="C957" s="35"/>
      <c r="D957" s="35"/>
      <c r="E957" s="35"/>
      <c r="F957" s="35"/>
      <c r="G957" s="35"/>
      <c r="H957" s="35"/>
      <c r="I957" s="35"/>
      <c r="J957" s="35"/>
      <c r="K957" s="36"/>
      <c r="L957" s="37"/>
      <c r="M957" s="37"/>
      <c r="N957" s="37"/>
      <c r="O957" s="37"/>
      <c r="P957" s="37"/>
      <c r="Q957" s="37"/>
      <c r="R957" s="37"/>
      <c r="S957" s="38"/>
      <c r="T957" s="36"/>
      <c r="U957" s="36"/>
      <c r="V957" s="36"/>
      <c r="W957" s="36"/>
      <c r="X957" s="39"/>
      <c r="Y957" s="35"/>
      <c r="Z957" s="35"/>
    </row>
    <row r="958" spans="1:26" x14ac:dyDescent="0.25">
      <c r="A958" s="33"/>
      <c r="B958" s="34"/>
      <c r="C958" s="35"/>
      <c r="D958" s="35"/>
      <c r="E958" s="35"/>
      <c r="F958" s="35"/>
      <c r="G958" s="35"/>
      <c r="H958" s="35"/>
      <c r="I958" s="35"/>
      <c r="J958" s="35"/>
      <c r="K958" s="36"/>
      <c r="L958" s="37"/>
      <c r="M958" s="37"/>
      <c r="N958" s="37"/>
      <c r="O958" s="37"/>
      <c r="P958" s="37"/>
      <c r="Q958" s="37"/>
      <c r="R958" s="37"/>
      <c r="S958" s="38"/>
      <c r="T958" s="36"/>
      <c r="U958" s="36"/>
      <c r="V958" s="36"/>
      <c r="W958" s="36"/>
      <c r="X958" s="39"/>
      <c r="Y958" s="35"/>
      <c r="Z958" s="35"/>
    </row>
    <row r="959" spans="1:26" x14ac:dyDescent="0.25">
      <c r="A959" s="33"/>
      <c r="B959" s="34"/>
      <c r="C959" s="35"/>
      <c r="D959" s="35"/>
      <c r="E959" s="35"/>
      <c r="F959" s="35"/>
      <c r="G959" s="35"/>
      <c r="H959" s="35"/>
      <c r="I959" s="35"/>
      <c r="J959" s="35"/>
      <c r="K959" s="36"/>
      <c r="L959" s="37"/>
      <c r="M959" s="37"/>
      <c r="N959" s="37"/>
      <c r="O959" s="37"/>
      <c r="P959" s="37"/>
      <c r="Q959" s="37"/>
      <c r="R959" s="37"/>
      <c r="S959" s="38"/>
      <c r="T959" s="36"/>
      <c r="U959" s="36"/>
      <c r="V959" s="36"/>
      <c r="W959" s="36"/>
      <c r="X959" s="39"/>
      <c r="Y959" s="35"/>
      <c r="Z959" s="35"/>
    </row>
    <row r="960" spans="1:26" x14ac:dyDescent="0.25">
      <c r="A960" s="33"/>
      <c r="B960" s="34"/>
      <c r="C960" s="35"/>
      <c r="D960" s="35"/>
      <c r="E960" s="35"/>
      <c r="F960" s="35"/>
      <c r="G960" s="35"/>
      <c r="H960" s="35"/>
      <c r="I960" s="35"/>
      <c r="J960" s="35"/>
      <c r="K960" s="36"/>
      <c r="L960" s="37"/>
      <c r="M960" s="37"/>
      <c r="N960" s="37"/>
      <c r="O960" s="37"/>
      <c r="P960" s="37"/>
      <c r="Q960" s="37"/>
      <c r="R960" s="37"/>
      <c r="S960" s="38"/>
      <c r="T960" s="36"/>
      <c r="U960" s="36"/>
      <c r="V960" s="36"/>
      <c r="W960" s="36"/>
      <c r="X960" s="39"/>
      <c r="Y960" s="35"/>
      <c r="Z960" s="35"/>
    </row>
    <row r="961" spans="1:26" x14ac:dyDescent="0.25">
      <c r="A961" s="33"/>
      <c r="B961" s="34"/>
      <c r="C961" s="35"/>
      <c r="D961" s="35"/>
      <c r="E961" s="35"/>
      <c r="F961" s="35"/>
      <c r="G961" s="35"/>
      <c r="H961" s="35"/>
      <c r="I961" s="35"/>
      <c r="J961" s="35"/>
      <c r="K961" s="36"/>
      <c r="L961" s="37"/>
      <c r="M961" s="37"/>
      <c r="N961" s="37"/>
      <c r="O961" s="37"/>
      <c r="P961" s="37"/>
      <c r="Q961" s="37"/>
      <c r="R961" s="37"/>
      <c r="S961" s="38"/>
      <c r="T961" s="36"/>
      <c r="U961" s="36"/>
      <c r="V961" s="36"/>
      <c r="W961" s="36"/>
      <c r="X961" s="39"/>
      <c r="Y961" s="35"/>
      <c r="Z961" s="35"/>
    </row>
    <row r="962" spans="1:26" x14ac:dyDescent="0.25">
      <c r="A962" s="33"/>
      <c r="B962" s="34"/>
      <c r="C962" s="35"/>
      <c r="D962" s="35"/>
      <c r="E962" s="35"/>
      <c r="F962" s="35"/>
      <c r="G962" s="35"/>
      <c r="H962" s="35"/>
      <c r="I962" s="35"/>
      <c r="J962" s="35"/>
      <c r="K962" s="36"/>
      <c r="L962" s="37"/>
      <c r="M962" s="37"/>
      <c r="N962" s="37"/>
      <c r="O962" s="37"/>
      <c r="P962" s="37"/>
      <c r="Q962" s="37"/>
      <c r="R962" s="37"/>
      <c r="S962" s="38"/>
      <c r="T962" s="36"/>
      <c r="U962" s="36"/>
      <c r="V962" s="36"/>
      <c r="W962" s="36"/>
      <c r="X962" s="39"/>
      <c r="Y962" s="35"/>
      <c r="Z962" s="35"/>
    </row>
    <row r="963" spans="1:26" x14ac:dyDescent="0.25">
      <c r="A963" s="33"/>
      <c r="B963" s="34"/>
      <c r="C963" s="35"/>
      <c r="D963" s="35"/>
      <c r="E963" s="35"/>
      <c r="F963" s="35"/>
      <c r="G963" s="35"/>
      <c r="H963" s="35"/>
      <c r="I963" s="35"/>
      <c r="J963" s="35"/>
      <c r="K963" s="36"/>
      <c r="L963" s="37"/>
      <c r="M963" s="37"/>
      <c r="N963" s="37"/>
      <c r="O963" s="37"/>
      <c r="P963" s="37"/>
      <c r="Q963" s="37"/>
      <c r="R963" s="37"/>
      <c r="S963" s="38"/>
      <c r="T963" s="36"/>
      <c r="U963" s="36"/>
      <c r="V963" s="36"/>
      <c r="W963" s="36"/>
      <c r="X963" s="39"/>
      <c r="Y963" s="35"/>
      <c r="Z963" s="35"/>
    </row>
    <row r="964" spans="1:26" x14ac:dyDescent="0.25">
      <c r="A964" s="33"/>
      <c r="B964" s="34"/>
      <c r="C964" s="35"/>
      <c r="D964" s="35"/>
      <c r="E964" s="35"/>
      <c r="F964" s="35"/>
      <c r="G964" s="35"/>
      <c r="H964" s="35"/>
      <c r="I964" s="35"/>
      <c r="J964" s="35"/>
      <c r="K964" s="36"/>
      <c r="L964" s="37"/>
      <c r="M964" s="37"/>
      <c r="N964" s="37"/>
      <c r="O964" s="37"/>
      <c r="P964" s="37"/>
      <c r="Q964" s="37"/>
      <c r="R964" s="37"/>
      <c r="S964" s="38"/>
      <c r="T964" s="36"/>
      <c r="U964" s="36"/>
      <c r="V964" s="36"/>
      <c r="W964" s="36"/>
      <c r="X964" s="39"/>
      <c r="Y964" s="35"/>
      <c r="Z964" s="35"/>
    </row>
    <row r="965" spans="1:26" x14ac:dyDescent="0.25">
      <c r="A965" s="33"/>
      <c r="B965" s="34"/>
      <c r="C965" s="35"/>
      <c r="D965" s="35"/>
      <c r="E965" s="35"/>
      <c r="F965" s="35"/>
      <c r="G965" s="35"/>
      <c r="H965" s="35"/>
      <c r="I965" s="35"/>
      <c r="J965" s="35"/>
      <c r="K965" s="36"/>
      <c r="L965" s="37"/>
      <c r="M965" s="37"/>
      <c r="N965" s="37"/>
      <c r="O965" s="37"/>
      <c r="P965" s="37"/>
      <c r="Q965" s="37"/>
      <c r="R965" s="37"/>
      <c r="S965" s="38"/>
      <c r="T965" s="36"/>
      <c r="U965" s="36"/>
      <c r="V965" s="36"/>
      <c r="W965" s="36"/>
      <c r="X965" s="39"/>
      <c r="Y965" s="35"/>
      <c r="Z965" s="35"/>
    </row>
    <row r="966" spans="1:26" x14ac:dyDescent="0.25">
      <c r="A966" s="33"/>
      <c r="B966" s="34"/>
      <c r="C966" s="35"/>
      <c r="D966" s="35"/>
      <c r="E966" s="35"/>
      <c r="F966" s="35"/>
      <c r="G966" s="35"/>
      <c r="H966" s="35"/>
      <c r="I966" s="35"/>
      <c r="J966" s="35"/>
      <c r="K966" s="36"/>
      <c r="L966" s="37"/>
      <c r="M966" s="37"/>
      <c r="N966" s="37"/>
      <c r="O966" s="37"/>
      <c r="P966" s="37"/>
      <c r="Q966" s="37"/>
      <c r="R966" s="37"/>
      <c r="S966" s="38"/>
      <c r="T966" s="36"/>
      <c r="U966" s="36"/>
      <c r="V966" s="36"/>
      <c r="W966" s="36"/>
      <c r="X966" s="39"/>
      <c r="Y966" s="35"/>
      <c r="Z966" s="35"/>
    </row>
    <row r="967" spans="1:26" x14ac:dyDescent="0.25">
      <c r="A967" s="33"/>
      <c r="B967" s="34"/>
      <c r="C967" s="35"/>
      <c r="D967" s="35"/>
      <c r="E967" s="35"/>
      <c r="F967" s="35"/>
      <c r="G967" s="35"/>
      <c r="H967" s="35"/>
      <c r="I967" s="35"/>
      <c r="J967" s="35"/>
      <c r="K967" s="36"/>
      <c r="L967" s="37"/>
      <c r="M967" s="37"/>
      <c r="N967" s="37"/>
      <c r="O967" s="37"/>
      <c r="P967" s="37"/>
      <c r="Q967" s="37"/>
      <c r="R967" s="37"/>
      <c r="S967" s="38"/>
      <c r="T967" s="36"/>
      <c r="U967" s="36"/>
      <c r="V967" s="36"/>
      <c r="W967" s="36"/>
      <c r="X967" s="39"/>
      <c r="Y967" s="35"/>
      <c r="Z967" s="35"/>
    </row>
    <row r="968" spans="1:26" x14ac:dyDescent="0.25">
      <c r="A968" s="33"/>
      <c r="B968" s="34"/>
      <c r="C968" s="35"/>
      <c r="D968" s="35"/>
      <c r="E968" s="35"/>
      <c r="F968" s="35"/>
      <c r="G968" s="35"/>
      <c r="H968" s="35"/>
      <c r="I968" s="35"/>
      <c r="J968" s="35"/>
      <c r="K968" s="36"/>
      <c r="L968" s="37"/>
      <c r="M968" s="37"/>
      <c r="N968" s="37"/>
      <c r="O968" s="37"/>
      <c r="P968" s="37"/>
      <c r="Q968" s="37"/>
      <c r="R968" s="37"/>
      <c r="S968" s="38"/>
      <c r="T968" s="36"/>
      <c r="U968" s="36"/>
      <c r="V968" s="36"/>
      <c r="W968" s="36"/>
      <c r="X968" s="39"/>
      <c r="Y968" s="35"/>
      <c r="Z968" s="35"/>
    </row>
    <row r="969" spans="1:26" x14ac:dyDescent="0.25">
      <c r="A969" s="33"/>
      <c r="B969" s="34"/>
      <c r="C969" s="35"/>
      <c r="D969" s="35"/>
      <c r="E969" s="35"/>
      <c r="F969" s="35"/>
      <c r="G969" s="35"/>
      <c r="H969" s="35"/>
      <c r="I969" s="35"/>
      <c r="J969" s="35"/>
      <c r="K969" s="36"/>
      <c r="L969" s="37"/>
      <c r="M969" s="37"/>
      <c r="N969" s="37"/>
      <c r="O969" s="37"/>
      <c r="P969" s="37"/>
      <c r="Q969" s="37"/>
      <c r="R969" s="37"/>
      <c r="S969" s="38"/>
      <c r="T969" s="36"/>
      <c r="U969" s="36"/>
      <c r="V969" s="36"/>
      <c r="W969" s="36"/>
      <c r="X969" s="39"/>
      <c r="Y969" s="35"/>
      <c r="Z969" s="35"/>
    </row>
    <row r="970" spans="1:26" x14ac:dyDescent="0.25">
      <c r="A970" s="33"/>
      <c r="B970" s="34"/>
      <c r="C970" s="35"/>
      <c r="D970" s="35"/>
      <c r="E970" s="35"/>
      <c r="F970" s="35"/>
      <c r="G970" s="35"/>
      <c r="H970" s="35"/>
      <c r="I970" s="35"/>
      <c r="J970" s="35"/>
      <c r="K970" s="36"/>
      <c r="L970" s="37"/>
      <c r="M970" s="37"/>
      <c r="N970" s="37"/>
      <c r="O970" s="37"/>
      <c r="P970" s="37"/>
      <c r="Q970" s="37"/>
      <c r="R970" s="37"/>
      <c r="S970" s="38"/>
      <c r="T970" s="36"/>
      <c r="U970" s="36"/>
      <c r="V970" s="36"/>
      <c r="W970" s="36"/>
      <c r="X970" s="39"/>
      <c r="Y970" s="35"/>
      <c r="Z970" s="35"/>
    </row>
    <row r="971" spans="1:26" x14ac:dyDescent="0.25">
      <c r="A971" s="33"/>
      <c r="B971" s="34"/>
      <c r="C971" s="35"/>
      <c r="D971" s="35"/>
      <c r="E971" s="35"/>
      <c r="F971" s="35"/>
      <c r="G971" s="35"/>
      <c r="H971" s="35"/>
      <c r="I971" s="35"/>
      <c r="J971" s="35"/>
      <c r="K971" s="36"/>
      <c r="L971" s="37"/>
      <c r="M971" s="37"/>
      <c r="N971" s="37"/>
      <c r="O971" s="37"/>
      <c r="P971" s="37"/>
      <c r="Q971" s="37"/>
      <c r="R971" s="37"/>
      <c r="S971" s="38"/>
      <c r="T971" s="36"/>
      <c r="U971" s="36"/>
      <c r="V971" s="36"/>
      <c r="W971" s="36"/>
      <c r="X971" s="39"/>
      <c r="Y971" s="35"/>
      <c r="Z971" s="35"/>
    </row>
    <row r="972" spans="1:26" x14ac:dyDescent="0.25">
      <c r="A972" s="33"/>
      <c r="B972" s="34"/>
      <c r="C972" s="35"/>
      <c r="D972" s="35"/>
      <c r="E972" s="35"/>
      <c r="F972" s="35"/>
      <c r="G972" s="35"/>
      <c r="H972" s="35"/>
      <c r="I972" s="35"/>
      <c r="J972" s="35"/>
      <c r="K972" s="36"/>
      <c r="L972" s="37"/>
      <c r="M972" s="37"/>
      <c r="N972" s="37"/>
      <c r="O972" s="37"/>
      <c r="P972" s="37"/>
      <c r="Q972" s="37"/>
      <c r="R972" s="37"/>
      <c r="S972" s="38"/>
      <c r="T972" s="36"/>
      <c r="U972" s="36"/>
      <c r="V972" s="36"/>
      <c r="W972" s="36"/>
      <c r="X972" s="39"/>
      <c r="Y972" s="35"/>
      <c r="Z972" s="35"/>
    </row>
    <row r="973" spans="1:26" x14ac:dyDescent="0.25">
      <c r="A973" s="33"/>
      <c r="B973" s="34"/>
      <c r="C973" s="35"/>
      <c r="D973" s="35"/>
      <c r="E973" s="35"/>
      <c r="F973" s="35"/>
      <c r="G973" s="35"/>
      <c r="H973" s="35"/>
      <c r="I973" s="35"/>
      <c r="J973" s="35"/>
      <c r="K973" s="36"/>
      <c r="L973" s="37"/>
      <c r="M973" s="37"/>
      <c r="N973" s="37"/>
      <c r="O973" s="37"/>
      <c r="P973" s="37"/>
      <c r="Q973" s="37"/>
      <c r="R973" s="37"/>
      <c r="S973" s="38"/>
      <c r="T973" s="36"/>
      <c r="U973" s="36"/>
      <c r="V973" s="36"/>
      <c r="W973" s="36"/>
      <c r="X973" s="39"/>
      <c r="Y973" s="35"/>
      <c r="Z973" s="35"/>
    </row>
    <row r="974" spans="1:26" x14ac:dyDescent="0.25">
      <c r="A974" s="33"/>
      <c r="B974" s="34"/>
      <c r="C974" s="35"/>
      <c r="D974" s="35"/>
      <c r="E974" s="35"/>
      <c r="F974" s="35"/>
      <c r="G974" s="35"/>
      <c r="H974" s="35"/>
      <c r="I974" s="35"/>
      <c r="J974" s="35"/>
      <c r="K974" s="36"/>
      <c r="L974" s="37"/>
      <c r="M974" s="37"/>
      <c r="N974" s="37"/>
      <c r="O974" s="37"/>
      <c r="P974" s="37"/>
      <c r="Q974" s="37"/>
      <c r="R974" s="37"/>
      <c r="S974" s="38"/>
      <c r="T974" s="36"/>
      <c r="U974" s="36"/>
      <c r="V974" s="36"/>
      <c r="W974" s="36"/>
      <c r="X974" s="39"/>
      <c r="Y974" s="35"/>
      <c r="Z974" s="35"/>
    </row>
    <row r="975" spans="1:26" x14ac:dyDescent="0.25">
      <c r="A975" s="33"/>
      <c r="B975" s="34"/>
      <c r="C975" s="35"/>
      <c r="D975" s="35"/>
      <c r="E975" s="35"/>
      <c r="F975" s="35"/>
      <c r="G975" s="35"/>
      <c r="H975" s="35"/>
      <c r="I975" s="35"/>
      <c r="J975" s="35"/>
      <c r="K975" s="36"/>
      <c r="L975" s="37"/>
      <c r="M975" s="37"/>
      <c r="N975" s="37"/>
      <c r="O975" s="37"/>
      <c r="P975" s="37"/>
      <c r="Q975" s="37"/>
      <c r="R975" s="37"/>
      <c r="S975" s="38"/>
      <c r="T975" s="36"/>
      <c r="U975" s="36"/>
      <c r="V975" s="36"/>
      <c r="W975" s="36"/>
      <c r="X975" s="39"/>
      <c r="Y975" s="35"/>
      <c r="Z975" s="35"/>
    </row>
    <row r="976" spans="1:26" x14ac:dyDescent="0.25">
      <c r="A976" s="33"/>
      <c r="B976" s="34"/>
      <c r="C976" s="35"/>
      <c r="D976" s="35"/>
      <c r="E976" s="35"/>
      <c r="F976" s="35"/>
      <c r="G976" s="35"/>
      <c r="H976" s="35"/>
      <c r="I976" s="35"/>
      <c r="J976" s="35"/>
      <c r="K976" s="36"/>
      <c r="L976" s="37"/>
      <c r="M976" s="37"/>
      <c r="N976" s="37"/>
      <c r="O976" s="37"/>
      <c r="P976" s="37"/>
      <c r="Q976" s="37"/>
      <c r="R976" s="37"/>
      <c r="S976" s="38"/>
      <c r="T976" s="36"/>
      <c r="U976" s="36"/>
      <c r="V976" s="36"/>
      <c r="W976" s="36"/>
      <c r="X976" s="39"/>
      <c r="Y976" s="35"/>
      <c r="Z976" s="35"/>
    </row>
    <row r="977" spans="1:26" x14ac:dyDescent="0.25">
      <c r="A977" s="33"/>
      <c r="B977" s="34"/>
      <c r="C977" s="35"/>
      <c r="D977" s="35"/>
      <c r="E977" s="35"/>
      <c r="F977" s="35"/>
      <c r="G977" s="35"/>
      <c r="H977" s="35"/>
      <c r="I977" s="35"/>
      <c r="J977" s="35"/>
      <c r="K977" s="36"/>
      <c r="L977" s="37"/>
      <c r="M977" s="37"/>
      <c r="N977" s="37"/>
      <c r="O977" s="37"/>
      <c r="P977" s="37"/>
      <c r="Q977" s="37"/>
      <c r="R977" s="37"/>
      <c r="S977" s="38"/>
      <c r="T977" s="36"/>
      <c r="U977" s="36"/>
      <c r="V977" s="36"/>
      <c r="W977" s="36"/>
      <c r="X977" s="39"/>
      <c r="Y977" s="35"/>
      <c r="Z977" s="35"/>
    </row>
    <row r="978" spans="1:26" x14ac:dyDescent="0.25">
      <c r="A978" s="33"/>
      <c r="B978" s="34"/>
      <c r="C978" s="35"/>
      <c r="D978" s="35"/>
      <c r="E978" s="35"/>
      <c r="F978" s="35"/>
      <c r="G978" s="35"/>
      <c r="H978" s="35"/>
      <c r="I978" s="35"/>
      <c r="J978" s="35"/>
      <c r="K978" s="36"/>
      <c r="L978" s="37"/>
      <c r="M978" s="37"/>
      <c r="N978" s="37"/>
      <c r="O978" s="37"/>
      <c r="P978" s="37"/>
      <c r="Q978" s="37"/>
      <c r="R978" s="37"/>
      <c r="S978" s="38"/>
      <c r="T978" s="36"/>
      <c r="U978" s="36"/>
      <c r="V978" s="36"/>
      <c r="W978" s="36"/>
      <c r="X978" s="39"/>
      <c r="Y978" s="35"/>
      <c r="Z978" s="35"/>
    </row>
    <row r="979" spans="1:26" x14ac:dyDescent="0.25">
      <c r="A979" s="33"/>
      <c r="B979" s="34"/>
      <c r="C979" s="35"/>
      <c r="D979" s="35"/>
      <c r="E979" s="35"/>
      <c r="F979" s="35"/>
      <c r="G979" s="35"/>
      <c r="H979" s="35"/>
      <c r="I979" s="35"/>
      <c r="J979" s="35"/>
      <c r="K979" s="36"/>
      <c r="L979" s="37"/>
      <c r="M979" s="37"/>
      <c r="N979" s="37"/>
      <c r="O979" s="37"/>
      <c r="P979" s="37"/>
      <c r="Q979" s="37"/>
      <c r="R979" s="37"/>
      <c r="S979" s="38"/>
      <c r="T979" s="36"/>
      <c r="U979" s="36"/>
      <c r="V979" s="36"/>
      <c r="W979" s="36"/>
      <c r="X979" s="39"/>
      <c r="Y979" s="35"/>
      <c r="Z979" s="35"/>
    </row>
    <row r="980" spans="1:26" x14ac:dyDescent="0.25">
      <c r="A980" s="33"/>
      <c r="B980" s="34"/>
      <c r="C980" s="35"/>
      <c r="D980" s="35"/>
      <c r="E980" s="35"/>
      <c r="F980" s="35"/>
      <c r="G980" s="35"/>
      <c r="H980" s="35"/>
      <c r="I980" s="35"/>
      <c r="J980" s="35"/>
      <c r="K980" s="36"/>
      <c r="L980" s="37"/>
      <c r="M980" s="37"/>
      <c r="N980" s="37"/>
      <c r="O980" s="37"/>
      <c r="P980" s="37"/>
      <c r="Q980" s="37"/>
      <c r="R980" s="37"/>
      <c r="S980" s="38"/>
      <c r="T980" s="36"/>
      <c r="U980" s="36"/>
      <c r="V980" s="36"/>
      <c r="W980" s="36"/>
      <c r="X980" s="39"/>
      <c r="Y980" s="35"/>
      <c r="Z980" s="35"/>
    </row>
    <row r="981" spans="1:26" x14ac:dyDescent="0.25">
      <c r="A981" s="33"/>
      <c r="B981" s="34"/>
      <c r="C981" s="35"/>
      <c r="D981" s="35"/>
      <c r="E981" s="35"/>
      <c r="F981" s="35"/>
      <c r="G981" s="35"/>
      <c r="H981" s="35"/>
      <c r="I981" s="35"/>
      <c r="J981" s="35"/>
      <c r="K981" s="36"/>
      <c r="L981" s="37"/>
      <c r="M981" s="37"/>
      <c r="N981" s="37"/>
      <c r="O981" s="37"/>
      <c r="P981" s="37"/>
      <c r="Q981" s="37"/>
      <c r="R981" s="37"/>
      <c r="S981" s="38"/>
      <c r="T981" s="36"/>
      <c r="U981" s="36"/>
      <c r="V981" s="36"/>
      <c r="W981" s="36"/>
      <c r="X981" s="39"/>
      <c r="Y981" s="35"/>
      <c r="Z981" s="35"/>
    </row>
    <row r="982" spans="1:26" x14ac:dyDescent="0.25">
      <c r="A982" s="33"/>
      <c r="B982" s="34"/>
      <c r="C982" s="35"/>
      <c r="D982" s="35"/>
      <c r="E982" s="35"/>
      <c r="F982" s="35"/>
      <c r="G982" s="35"/>
      <c r="H982" s="35"/>
      <c r="I982" s="35"/>
      <c r="J982" s="35"/>
      <c r="K982" s="36"/>
      <c r="L982" s="37"/>
      <c r="M982" s="37"/>
      <c r="N982" s="37"/>
      <c r="O982" s="37"/>
      <c r="P982" s="37"/>
      <c r="Q982" s="37"/>
      <c r="R982" s="37"/>
      <c r="S982" s="38"/>
      <c r="T982" s="36"/>
      <c r="U982" s="36"/>
      <c r="V982" s="36"/>
      <c r="W982" s="36"/>
      <c r="X982" s="39"/>
      <c r="Y982" s="35"/>
      <c r="Z982" s="35"/>
    </row>
    <row r="983" spans="1:26" x14ac:dyDescent="0.25">
      <c r="A983" s="33"/>
      <c r="B983" s="34"/>
      <c r="C983" s="35"/>
      <c r="D983" s="35"/>
      <c r="E983" s="35"/>
      <c r="F983" s="35"/>
      <c r="G983" s="35"/>
      <c r="H983" s="35"/>
      <c r="I983" s="35"/>
      <c r="J983" s="35"/>
      <c r="K983" s="36"/>
      <c r="L983" s="37"/>
      <c r="M983" s="37"/>
      <c r="N983" s="37"/>
      <c r="O983" s="37"/>
      <c r="P983" s="37"/>
      <c r="Q983" s="37"/>
      <c r="R983" s="37"/>
      <c r="S983" s="38"/>
      <c r="T983" s="36"/>
      <c r="U983" s="36"/>
      <c r="V983" s="36"/>
      <c r="W983" s="36"/>
      <c r="X983" s="39"/>
      <c r="Y983" s="35"/>
      <c r="Z983" s="35"/>
    </row>
    <row r="984" spans="1:26" x14ac:dyDescent="0.25">
      <c r="A984" s="33"/>
      <c r="B984" s="34"/>
      <c r="C984" s="35"/>
      <c r="D984" s="35"/>
      <c r="E984" s="35"/>
      <c r="F984" s="35"/>
      <c r="G984" s="35"/>
      <c r="H984" s="35"/>
      <c r="I984" s="35"/>
      <c r="J984" s="35"/>
      <c r="K984" s="36"/>
      <c r="L984" s="37"/>
      <c r="M984" s="37"/>
      <c r="N984" s="37"/>
      <c r="O984" s="37"/>
      <c r="P984" s="37"/>
      <c r="Q984" s="37"/>
      <c r="R984" s="37"/>
      <c r="S984" s="38"/>
      <c r="T984" s="36"/>
      <c r="U984" s="36"/>
      <c r="V984" s="36"/>
      <c r="W984" s="36"/>
      <c r="X984" s="39"/>
      <c r="Y984" s="35"/>
      <c r="Z984" s="35"/>
    </row>
    <row r="985" spans="1:26" x14ac:dyDescent="0.25">
      <c r="A985" s="33"/>
      <c r="B985" s="34"/>
      <c r="C985" s="35"/>
      <c r="D985" s="35"/>
      <c r="E985" s="35"/>
      <c r="F985" s="35"/>
      <c r="G985" s="35"/>
      <c r="H985" s="35"/>
      <c r="I985" s="35"/>
      <c r="J985" s="35"/>
      <c r="K985" s="36"/>
      <c r="L985" s="37"/>
      <c r="M985" s="37"/>
      <c r="N985" s="37"/>
      <c r="O985" s="37"/>
      <c r="P985" s="37"/>
      <c r="Q985" s="37"/>
      <c r="R985" s="37"/>
      <c r="S985" s="38"/>
      <c r="T985" s="36"/>
      <c r="U985" s="36"/>
      <c r="V985" s="36"/>
      <c r="W985" s="36"/>
      <c r="X985" s="39"/>
      <c r="Y985" s="35"/>
      <c r="Z985" s="35"/>
    </row>
    <row r="986" spans="1:26" x14ac:dyDescent="0.25">
      <c r="A986" s="33"/>
      <c r="B986" s="34"/>
      <c r="C986" s="35"/>
      <c r="D986" s="35"/>
      <c r="E986" s="35"/>
      <c r="F986" s="35"/>
      <c r="G986" s="35"/>
      <c r="H986" s="35"/>
      <c r="I986" s="35"/>
      <c r="J986" s="35"/>
      <c r="K986" s="36"/>
      <c r="L986" s="37"/>
      <c r="M986" s="37"/>
      <c r="N986" s="37"/>
      <c r="O986" s="37"/>
      <c r="P986" s="37"/>
      <c r="Q986" s="37"/>
      <c r="R986" s="37"/>
      <c r="S986" s="38"/>
      <c r="T986" s="36"/>
      <c r="U986" s="36"/>
      <c r="V986" s="36"/>
      <c r="W986" s="36"/>
      <c r="X986" s="39"/>
      <c r="Y986" s="35"/>
      <c r="Z986" s="35"/>
    </row>
    <row r="987" spans="1:26" x14ac:dyDescent="0.25">
      <c r="A987" s="33"/>
      <c r="B987" s="34"/>
      <c r="C987" s="35"/>
      <c r="D987" s="35"/>
      <c r="E987" s="35"/>
      <c r="F987" s="35"/>
      <c r="G987" s="35"/>
      <c r="H987" s="35"/>
      <c r="I987" s="35"/>
      <c r="J987" s="35"/>
      <c r="K987" s="36"/>
      <c r="L987" s="37"/>
      <c r="M987" s="37"/>
      <c r="N987" s="37"/>
      <c r="O987" s="37"/>
      <c r="P987" s="37"/>
      <c r="Q987" s="37"/>
      <c r="R987" s="37"/>
      <c r="S987" s="38"/>
      <c r="T987" s="36"/>
      <c r="U987" s="36"/>
      <c r="V987" s="36"/>
      <c r="W987" s="36"/>
      <c r="X987" s="39"/>
      <c r="Y987" s="35"/>
      <c r="Z987" s="35"/>
    </row>
    <row r="988" spans="1:26" x14ac:dyDescent="0.25">
      <c r="A988" s="33"/>
      <c r="B988" s="34"/>
      <c r="C988" s="35"/>
      <c r="D988" s="35"/>
      <c r="E988" s="35"/>
      <c r="F988" s="35"/>
      <c r="G988" s="35"/>
      <c r="H988" s="35"/>
      <c r="I988" s="35"/>
      <c r="J988" s="35"/>
      <c r="K988" s="36"/>
      <c r="L988" s="37"/>
      <c r="M988" s="37"/>
      <c r="N988" s="37"/>
      <c r="O988" s="37"/>
      <c r="P988" s="37"/>
      <c r="Q988" s="37"/>
      <c r="R988" s="37"/>
      <c r="S988" s="38"/>
      <c r="T988" s="36"/>
      <c r="U988" s="36"/>
      <c r="V988" s="36"/>
      <c r="W988" s="36"/>
      <c r="X988" s="39"/>
      <c r="Y988" s="35"/>
      <c r="Z988" s="35"/>
    </row>
    <row r="989" spans="1:26" x14ac:dyDescent="0.25">
      <c r="A989" s="33"/>
      <c r="B989" s="34"/>
      <c r="C989" s="35"/>
      <c r="D989" s="35"/>
      <c r="E989" s="35"/>
      <c r="F989" s="35"/>
      <c r="G989" s="35"/>
      <c r="H989" s="35"/>
      <c r="I989" s="35"/>
      <c r="J989" s="35"/>
      <c r="K989" s="36"/>
      <c r="L989" s="37"/>
      <c r="M989" s="37"/>
      <c r="N989" s="37"/>
      <c r="O989" s="37"/>
      <c r="P989" s="37"/>
      <c r="Q989" s="37"/>
      <c r="R989" s="37"/>
      <c r="S989" s="38"/>
      <c r="T989" s="36"/>
      <c r="U989" s="36"/>
      <c r="V989" s="36"/>
      <c r="W989" s="36"/>
      <c r="X989" s="39"/>
      <c r="Y989" s="35"/>
      <c r="Z989" s="35"/>
    </row>
    <row r="990" spans="1:26" x14ac:dyDescent="0.25">
      <c r="A990" s="33"/>
      <c r="B990" s="34"/>
      <c r="C990" s="35"/>
      <c r="D990" s="35"/>
      <c r="E990" s="35"/>
      <c r="F990" s="35"/>
      <c r="G990" s="35"/>
      <c r="H990" s="35"/>
      <c r="I990" s="35"/>
      <c r="J990" s="35"/>
      <c r="K990" s="36"/>
      <c r="L990" s="37"/>
      <c r="M990" s="37"/>
      <c r="N990" s="37"/>
      <c r="O990" s="37"/>
      <c r="P990" s="37"/>
      <c r="Q990" s="37"/>
      <c r="R990" s="37"/>
      <c r="S990" s="38"/>
      <c r="T990" s="36"/>
      <c r="U990" s="36"/>
      <c r="V990" s="36"/>
      <c r="W990" s="36"/>
      <c r="X990" s="39"/>
      <c r="Y990" s="35"/>
      <c r="Z990" s="35"/>
    </row>
    <row r="991" spans="1:26" x14ac:dyDescent="0.25">
      <c r="A991" s="33"/>
      <c r="B991" s="34"/>
      <c r="C991" s="35"/>
      <c r="D991" s="35"/>
      <c r="E991" s="35"/>
      <c r="F991" s="35"/>
      <c r="G991" s="35"/>
      <c r="H991" s="35"/>
      <c r="I991" s="35"/>
      <c r="J991" s="35"/>
      <c r="K991" s="36"/>
      <c r="L991" s="37"/>
      <c r="M991" s="37"/>
      <c r="N991" s="37"/>
      <c r="O991" s="37"/>
      <c r="P991" s="37"/>
      <c r="Q991" s="37"/>
      <c r="R991" s="37"/>
      <c r="S991" s="38"/>
      <c r="T991" s="36"/>
      <c r="U991" s="36"/>
      <c r="V991" s="36"/>
      <c r="W991" s="36"/>
      <c r="X991" s="39"/>
      <c r="Y991" s="35"/>
      <c r="Z991" s="35"/>
    </row>
    <row r="992" spans="1:26" x14ac:dyDescent="0.25">
      <c r="A992" s="33"/>
      <c r="B992" s="34"/>
      <c r="C992" s="35"/>
      <c r="D992" s="35"/>
      <c r="E992" s="35"/>
      <c r="F992" s="35"/>
      <c r="G992" s="35"/>
      <c r="H992" s="35"/>
      <c r="I992" s="35"/>
      <c r="J992" s="35"/>
      <c r="K992" s="36"/>
      <c r="L992" s="37"/>
      <c r="M992" s="37"/>
      <c r="N992" s="37"/>
      <c r="O992" s="37"/>
      <c r="P992" s="37"/>
      <c r="Q992" s="37"/>
      <c r="R992" s="37"/>
      <c r="S992" s="38"/>
      <c r="T992" s="36"/>
      <c r="U992" s="36"/>
      <c r="V992" s="36"/>
      <c r="W992" s="36"/>
      <c r="X992" s="39"/>
      <c r="Y992" s="35"/>
      <c r="Z992" s="35"/>
    </row>
    <row r="993" spans="1:26" x14ac:dyDescent="0.25">
      <c r="A993" s="33"/>
      <c r="B993" s="34"/>
      <c r="C993" s="35"/>
      <c r="D993" s="35"/>
      <c r="E993" s="35"/>
      <c r="F993" s="35"/>
      <c r="G993" s="35"/>
      <c r="H993" s="35"/>
      <c r="I993" s="35"/>
      <c r="J993" s="35"/>
      <c r="K993" s="36"/>
      <c r="L993" s="37"/>
      <c r="M993" s="37"/>
      <c r="N993" s="37"/>
      <c r="O993" s="37"/>
      <c r="P993" s="37"/>
      <c r="Q993" s="37"/>
      <c r="R993" s="37"/>
      <c r="S993" s="38"/>
      <c r="T993" s="36"/>
      <c r="U993" s="36"/>
      <c r="V993" s="36"/>
      <c r="W993" s="36"/>
      <c r="X993" s="39"/>
      <c r="Y993" s="35"/>
      <c r="Z993" s="35"/>
    </row>
    <row r="994" spans="1:26" x14ac:dyDescent="0.25">
      <c r="A994" s="33"/>
      <c r="B994" s="34"/>
      <c r="C994" s="35"/>
      <c r="D994" s="35"/>
      <c r="E994" s="35"/>
      <c r="F994" s="35"/>
      <c r="G994" s="35"/>
      <c r="H994" s="35"/>
      <c r="I994" s="35"/>
      <c r="J994" s="35"/>
      <c r="K994" s="36"/>
      <c r="L994" s="37"/>
      <c r="M994" s="37"/>
      <c r="N994" s="37"/>
      <c r="O994" s="37"/>
      <c r="P994" s="37"/>
      <c r="Q994" s="37"/>
      <c r="R994" s="37"/>
      <c r="S994" s="38"/>
      <c r="T994" s="36"/>
      <c r="U994" s="36"/>
      <c r="V994" s="36"/>
      <c r="W994" s="36"/>
      <c r="X994" s="39"/>
      <c r="Y994" s="35"/>
      <c r="Z994" s="35"/>
    </row>
    <row r="995" spans="1:26" x14ac:dyDescent="0.25">
      <c r="A995" s="33"/>
      <c r="B995" s="34"/>
      <c r="C995" s="35"/>
      <c r="D995" s="35"/>
      <c r="E995" s="35"/>
      <c r="F995" s="35"/>
      <c r="G995" s="35"/>
      <c r="H995" s="35"/>
      <c r="I995" s="35"/>
      <c r="J995" s="35"/>
      <c r="K995" s="36"/>
      <c r="L995" s="37"/>
      <c r="M995" s="37"/>
      <c r="N995" s="37"/>
      <c r="O995" s="37"/>
      <c r="P995" s="37"/>
      <c r="Q995" s="37"/>
      <c r="R995" s="37"/>
      <c r="S995" s="38"/>
      <c r="T995" s="36"/>
      <c r="U995" s="36"/>
      <c r="V995" s="36"/>
      <c r="W995" s="36"/>
      <c r="X995" s="39"/>
      <c r="Y995" s="35"/>
      <c r="Z995" s="35"/>
    </row>
    <row r="996" spans="1:26" x14ac:dyDescent="0.25">
      <c r="A996" s="33"/>
      <c r="B996" s="34"/>
      <c r="C996" s="35"/>
      <c r="D996" s="35"/>
      <c r="E996" s="35"/>
      <c r="F996" s="35"/>
      <c r="G996" s="35"/>
      <c r="H996" s="35"/>
      <c r="I996" s="35"/>
      <c r="J996" s="35"/>
      <c r="K996" s="36"/>
      <c r="L996" s="37"/>
      <c r="M996" s="37"/>
      <c r="N996" s="37"/>
      <c r="O996" s="37"/>
      <c r="P996" s="37"/>
      <c r="Q996" s="37"/>
      <c r="R996" s="37"/>
      <c r="S996" s="38"/>
      <c r="T996" s="36"/>
      <c r="U996" s="36"/>
      <c r="V996" s="36"/>
      <c r="W996" s="36"/>
      <c r="X996" s="39"/>
      <c r="Y996" s="35"/>
      <c r="Z996" s="35"/>
    </row>
    <row r="997" spans="1:26" x14ac:dyDescent="0.25">
      <c r="A997" s="33"/>
      <c r="B997" s="34"/>
      <c r="C997" s="35"/>
      <c r="D997" s="35"/>
      <c r="E997" s="35"/>
      <c r="F997" s="35"/>
      <c r="G997" s="35"/>
      <c r="H997" s="35"/>
      <c r="I997" s="35"/>
      <c r="J997" s="35"/>
      <c r="K997" s="36"/>
      <c r="L997" s="37"/>
      <c r="M997" s="37"/>
      <c r="N997" s="37"/>
      <c r="O997" s="37"/>
      <c r="P997" s="37"/>
      <c r="Q997" s="37"/>
      <c r="R997" s="37"/>
      <c r="S997" s="38"/>
      <c r="T997" s="36"/>
      <c r="U997" s="36"/>
      <c r="V997" s="36"/>
      <c r="W997" s="36"/>
      <c r="X997" s="39"/>
      <c r="Y997" s="35"/>
      <c r="Z997" s="35"/>
    </row>
    <row r="998" spans="1:26" x14ac:dyDescent="0.25">
      <c r="A998" s="33"/>
      <c r="B998" s="34"/>
      <c r="C998" s="35"/>
      <c r="D998" s="35"/>
      <c r="E998" s="35"/>
      <c r="F998" s="35"/>
      <c r="G998" s="35"/>
      <c r="H998" s="35"/>
      <c r="I998" s="35"/>
      <c r="J998" s="35"/>
      <c r="K998" s="36"/>
      <c r="L998" s="37"/>
      <c r="M998" s="37"/>
      <c r="N998" s="37"/>
      <c r="O998" s="37"/>
      <c r="P998" s="37"/>
      <c r="Q998" s="37"/>
      <c r="R998" s="37"/>
      <c r="S998" s="38"/>
      <c r="T998" s="36"/>
      <c r="U998" s="36"/>
      <c r="V998" s="36"/>
      <c r="W998" s="36"/>
      <c r="X998" s="39"/>
      <c r="Y998" s="35"/>
      <c r="Z998" s="35"/>
    </row>
    <row r="999" spans="1:26" x14ac:dyDescent="0.25">
      <c r="A999" s="33"/>
      <c r="B999" s="34"/>
      <c r="C999" s="35"/>
      <c r="D999" s="35"/>
      <c r="E999" s="35"/>
      <c r="F999" s="35"/>
      <c r="G999" s="35"/>
      <c r="H999" s="35"/>
      <c r="I999" s="35"/>
      <c r="J999" s="35"/>
      <c r="K999" s="36"/>
      <c r="L999" s="37"/>
      <c r="M999" s="37"/>
      <c r="N999" s="37"/>
      <c r="O999" s="37"/>
      <c r="P999" s="37"/>
      <c r="Q999" s="37"/>
      <c r="R999" s="37"/>
      <c r="S999" s="38"/>
      <c r="T999" s="36"/>
      <c r="U999" s="36"/>
      <c r="V999" s="36"/>
      <c r="W999" s="36"/>
      <c r="X999" s="39"/>
      <c r="Y999" s="35"/>
      <c r="Z999" s="35"/>
    </row>
    <row r="1000" spans="1:26" x14ac:dyDescent="0.25">
      <c r="A1000" s="33"/>
      <c r="B1000" s="34"/>
      <c r="C1000" s="35"/>
      <c r="D1000" s="35"/>
      <c r="E1000" s="35"/>
      <c r="F1000" s="35"/>
      <c r="G1000" s="35"/>
      <c r="H1000" s="35"/>
      <c r="I1000" s="35"/>
      <c r="J1000" s="35"/>
      <c r="K1000" s="36"/>
      <c r="L1000" s="37"/>
      <c r="M1000" s="37"/>
      <c r="N1000" s="37"/>
      <c r="O1000" s="37"/>
      <c r="P1000" s="37"/>
      <c r="Q1000" s="37"/>
      <c r="R1000" s="37"/>
      <c r="S1000" s="38"/>
      <c r="T1000" s="36"/>
      <c r="U1000" s="36"/>
      <c r="V1000" s="36"/>
      <c r="W1000" s="36"/>
      <c r="X1000" s="39"/>
      <c r="Y1000" s="35"/>
      <c r="Z1000" s="35"/>
    </row>
    <row r="1001" spans="1:26" x14ac:dyDescent="0.25">
      <c r="A1001" s="33"/>
      <c r="B1001" s="34"/>
      <c r="C1001" s="35"/>
      <c r="D1001" s="35"/>
      <c r="E1001" s="35"/>
      <c r="F1001" s="35"/>
      <c r="G1001" s="35"/>
      <c r="H1001" s="35"/>
      <c r="I1001" s="35"/>
      <c r="J1001" s="35"/>
      <c r="K1001" s="36"/>
      <c r="L1001" s="37"/>
      <c r="M1001" s="37"/>
      <c r="N1001" s="37"/>
      <c r="O1001" s="37"/>
      <c r="P1001" s="37"/>
      <c r="Q1001" s="37"/>
      <c r="R1001" s="37"/>
      <c r="S1001" s="38"/>
      <c r="T1001" s="36"/>
      <c r="U1001" s="36"/>
      <c r="V1001" s="36"/>
      <c r="W1001" s="36"/>
      <c r="X1001" s="39"/>
      <c r="Y1001" s="35"/>
      <c r="Z1001" s="35"/>
    </row>
    <row r="1002" spans="1:26" x14ac:dyDescent="0.25">
      <c r="A1002" s="33"/>
      <c r="B1002" s="34"/>
      <c r="C1002" s="35"/>
      <c r="D1002" s="35"/>
      <c r="E1002" s="35"/>
      <c r="F1002" s="35"/>
      <c r="G1002" s="35"/>
      <c r="H1002" s="35"/>
      <c r="I1002" s="35"/>
      <c r="J1002" s="35"/>
      <c r="K1002" s="36"/>
      <c r="L1002" s="37"/>
      <c r="M1002" s="37"/>
      <c r="N1002" s="37"/>
      <c r="O1002" s="37"/>
      <c r="P1002" s="37"/>
      <c r="Q1002" s="37"/>
      <c r="R1002" s="37"/>
      <c r="S1002" s="38"/>
      <c r="T1002" s="36"/>
      <c r="U1002" s="36"/>
      <c r="V1002" s="36"/>
      <c r="W1002" s="36"/>
      <c r="X1002" s="39"/>
      <c r="Y1002" s="35"/>
      <c r="Z1002" s="35"/>
    </row>
    <row r="1003" spans="1:26" x14ac:dyDescent="0.25">
      <c r="A1003" s="33"/>
      <c r="B1003" s="34"/>
      <c r="C1003" s="35"/>
      <c r="D1003" s="35"/>
      <c r="E1003" s="35"/>
      <c r="F1003" s="35"/>
      <c r="G1003" s="35"/>
      <c r="H1003" s="35"/>
      <c r="I1003" s="35"/>
      <c r="J1003" s="35"/>
      <c r="K1003" s="36"/>
      <c r="L1003" s="37"/>
      <c r="M1003" s="37"/>
      <c r="N1003" s="37"/>
      <c r="O1003" s="37"/>
      <c r="P1003" s="37"/>
      <c r="Q1003" s="37"/>
      <c r="R1003" s="37"/>
      <c r="S1003" s="38"/>
      <c r="T1003" s="36"/>
      <c r="U1003" s="36"/>
      <c r="V1003" s="36"/>
      <c r="W1003" s="36"/>
      <c r="X1003" s="39"/>
      <c r="Y1003" s="35"/>
      <c r="Z1003" s="35"/>
    </row>
    <row r="1004" spans="1:26" x14ac:dyDescent="0.25">
      <c r="A1004" s="33"/>
      <c r="B1004" s="34"/>
      <c r="C1004" s="35"/>
      <c r="D1004" s="35"/>
      <c r="E1004" s="35"/>
      <c r="F1004" s="35"/>
      <c r="G1004" s="35"/>
      <c r="H1004" s="35"/>
      <c r="I1004" s="35"/>
      <c r="J1004" s="35"/>
      <c r="K1004" s="36"/>
      <c r="L1004" s="37"/>
      <c r="M1004" s="37"/>
      <c r="N1004" s="37"/>
      <c r="O1004" s="37"/>
      <c r="P1004" s="37"/>
      <c r="Q1004" s="37"/>
      <c r="R1004" s="37"/>
      <c r="S1004" s="38"/>
      <c r="T1004" s="36"/>
      <c r="U1004" s="36"/>
      <c r="V1004" s="36"/>
      <c r="W1004" s="36"/>
      <c r="X1004" s="39"/>
      <c r="Y1004" s="35"/>
      <c r="Z1004" s="35"/>
    </row>
    <row r="1005" spans="1:26" x14ac:dyDescent="0.25">
      <c r="A1005" s="33"/>
      <c r="B1005" s="34"/>
      <c r="C1005" s="35"/>
      <c r="D1005" s="35"/>
      <c r="E1005" s="35"/>
      <c r="F1005" s="35"/>
      <c r="G1005" s="35"/>
      <c r="H1005" s="35"/>
      <c r="I1005" s="35"/>
      <c r="J1005" s="35"/>
      <c r="K1005" s="36"/>
      <c r="L1005" s="37"/>
      <c r="M1005" s="37"/>
      <c r="N1005" s="37"/>
      <c r="O1005" s="37"/>
      <c r="P1005" s="37"/>
      <c r="Q1005" s="37"/>
      <c r="R1005" s="37"/>
      <c r="S1005" s="38"/>
      <c r="T1005" s="36"/>
      <c r="U1005" s="36"/>
      <c r="V1005" s="36"/>
      <c r="W1005" s="36"/>
      <c r="X1005" s="39"/>
      <c r="Y1005" s="35"/>
      <c r="Z1005" s="35"/>
    </row>
    <row r="1006" spans="1:26" x14ac:dyDescent="0.25">
      <c r="A1006" s="33"/>
      <c r="B1006" s="34"/>
      <c r="C1006" s="35"/>
      <c r="D1006" s="35"/>
      <c r="E1006" s="35"/>
      <c r="F1006" s="35"/>
      <c r="G1006" s="35"/>
      <c r="H1006" s="35"/>
      <c r="I1006" s="35"/>
      <c r="J1006" s="35"/>
      <c r="K1006" s="36"/>
      <c r="L1006" s="37"/>
      <c r="M1006" s="37"/>
      <c r="N1006" s="37"/>
      <c r="O1006" s="37"/>
      <c r="P1006" s="37"/>
      <c r="Q1006" s="37"/>
      <c r="R1006" s="37"/>
      <c r="S1006" s="38"/>
      <c r="T1006" s="36"/>
      <c r="U1006" s="36"/>
      <c r="V1006" s="36"/>
      <c r="W1006" s="36"/>
      <c r="X1006" s="39"/>
      <c r="Y1006" s="35"/>
      <c r="Z1006" s="35"/>
    </row>
    <row r="1007" spans="1:26" x14ac:dyDescent="0.25">
      <c r="A1007" s="33"/>
      <c r="B1007" s="34"/>
      <c r="C1007" s="35"/>
      <c r="D1007" s="35"/>
      <c r="E1007" s="35"/>
      <c r="F1007" s="35"/>
      <c r="G1007" s="35"/>
      <c r="H1007" s="35"/>
      <c r="I1007" s="35"/>
      <c r="J1007" s="35"/>
      <c r="K1007" s="36"/>
      <c r="L1007" s="37"/>
      <c r="M1007" s="37"/>
      <c r="N1007" s="37"/>
      <c r="O1007" s="37"/>
      <c r="P1007" s="37"/>
      <c r="Q1007" s="37"/>
      <c r="R1007" s="37"/>
      <c r="S1007" s="38"/>
      <c r="T1007" s="36"/>
      <c r="U1007" s="36"/>
      <c r="V1007" s="36"/>
      <c r="W1007" s="36"/>
      <c r="X1007" s="39"/>
      <c r="Y1007" s="35"/>
      <c r="Z1007" s="35"/>
    </row>
    <row r="1008" spans="1:26" x14ac:dyDescent="0.25">
      <c r="A1008" s="33"/>
      <c r="B1008" s="34"/>
      <c r="C1008" s="35"/>
      <c r="D1008" s="35"/>
      <c r="E1008" s="35"/>
      <c r="F1008" s="35"/>
      <c r="G1008" s="35"/>
      <c r="H1008" s="35"/>
      <c r="I1008" s="35"/>
      <c r="J1008" s="35"/>
      <c r="K1008" s="36"/>
      <c r="L1008" s="37"/>
      <c r="M1008" s="37"/>
      <c r="N1008" s="37"/>
      <c r="O1008" s="37"/>
      <c r="P1008" s="37"/>
      <c r="Q1008" s="37"/>
      <c r="R1008" s="37"/>
      <c r="S1008" s="38"/>
      <c r="T1008" s="36"/>
      <c r="U1008" s="36"/>
      <c r="V1008" s="36"/>
      <c r="W1008" s="36"/>
      <c r="X1008" s="39"/>
      <c r="Y1008" s="35"/>
      <c r="Z1008" s="35"/>
    </row>
    <row r="1009" spans="1:26" x14ac:dyDescent="0.25">
      <c r="A1009" s="33"/>
      <c r="B1009" s="34"/>
      <c r="C1009" s="35"/>
      <c r="D1009" s="35"/>
      <c r="E1009" s="35"/>
      <c r="F1009" s="35"/>
      <c r="G1009" s="35"/>
      <c r="H1009" s="35"/>
      <c r="I1009" s="35"/>
      <c r="J1009" s="35"/>
      <c r="K1009" s="36"/>
      <c r="L1009" s="37"/>
      <c r="M1009" s="37"/>
      <c r="N1009" s="37"/>
      <c r="O1009" s="37"/>
      <c r="P1009" s="37"/>
      <c r="Q1009" s="37"/>
      <c r="R1009" s="37"/>
      <c r="S1009" s="38"/>
      <c r="T1009" s="36"/>
      <c r="U1009" s="36"/>
      <c r="V1009" s="36"/>
      <c r="W1009" s="36"/>
      <c r="X1009" s="39"/>
      <c r="Y1009" s="35"/>
      <c r="Z1009" s="35"/>
    </row>
    <row r="1010" spans="1:26" x14ac:dyDescent="0.25">
      <c r="A1010" s="33"/>
      <c r="B1010" s="34"/>
      <c r="C1010" s="35"/>
      <c r="D1010" s="35"/>
      <c r="E1010" s="35"/>
      <c r="F1010" s="35"/>
      <c r="G1010" s="35"/>
      <c r="H1010" s="35"/>
      <c r="I1010" s="35"/>
      <c r="J1010" s="35"/>
      <c r="K1010" s="36"/>
      <c r="L1010" s="37"/>
      <c r="M1010" s="37"/>
      <c r="N1010" s="37"/>
      <c r="O1010" s="37"/>
      <c r="P1010" s="37"/>
      <c r="Q1010" s="37"/>
      <c r="R1010" s="37"/>
      <c r="S1010" s="38"/>
      <c r="T1010" s="36"/>
      <c r="U1010" s="36"/>
      <c r="V1010" s="36"/>
      <c r="W1010" s="36"/>
      <c r="X1010" s="39"/>
      <c r="Y1010" s="35"/>
      <c r="Z1010" s="35"/>
    </row>
    <row r="1011" spans="1:26" x14ac:dyDescent="0.25">
      <c r="A1011" s="33"/>
      <c r="B1011" s="34"/>
      <c r="C1011" s="35"/>
      <c r="D1011" s="35"/>
      <c r="E1011" s="35"/>
      <c r="F1011" s="35"/>
      <c r="G1011" s="35"/>
      <c r="H1011" s="35"/>
      <c r="I1011" s="35"/>
      <c r="J1011" s="35"/>
      <c r="K1011" s="36"/>
      <c r="L1011" s="37"/>
      <c r="M1011" s="37"/>
      <c r="N1011" s="37"/>
      <c r="O1011" s="37"/>
      <c r="P1011" s="37"/>
      <c r="Q1011" s="37"/>
      <c r="R1011" s="37"/>
      <c r="S1011" s="38"/>
      <c r="T1011" s="36"/>
      <c r="U1011" s="36"/>
      <c r="V1011" s="36"/>
      <c r="W1011" s="36"/>
      <c r="X1011" s="39"/>
      <c r="Y1011" s="35"/>
      <c r="Z1011" s="35"/>
    </row>
    <row r="1012" spans="1:26" x14ac:dyDescent="0.25">
      <c r="A1012" s="33"/>
      <c r="B1012" s="34"/>
      <c r="C1012" s="35"/>
      <c r="D1012" s="35"/>
      <c r="E1012" s="35"/>
      <c r="F1012" s="35"/>
      <c r="G1012" s="35"/>
      <c r="H1012" s="35"/>
      <c r="I1012" s="35"/>
      <c r="J1012" s="35"/>
      <c r="K1012" s="36"/>
      <c r="L1012" s="37"/>
      <c r="M1012" s="37"/>
      <c r="N1012" s="37"/>
      <c r="O1012" s="37"/>
      <c r="P1012" s="37"/>
      <c r="Q1012" s="37"/>
      <c r="R1012" s="37"/>
      <c r="S1012" s="38"/>
      <c r="T1012" s="36"/>
      <c r="U1012" s="36"/>
      <c r="V1012" s="36"/>
      <c r="W1012" s="36"/>
      <c r="X1012" s="39"/>
      <c r="Y1012" s="35"/>
      <c r="Z1012" s="35"/>
    </row>
    <row r="1013" spans="1:26" x14ac:dyDescent="0.25">
      <c r="A1013" s="33"/>
      <c r="B1013" s="34"/>
      <c r="C1013" s="35"/>
      <c r="D1013" s="35"/>
      <c r="E1013" s="35"/>
      <c r="F1013" s="35"/>
      <c r="G1013" s="35"/>
      <c r="H1013" s="35"/>
      <c r="I1013" s="35"/>
      <c r="J1013" s="35"/>
      <c r="K1013" s="36"/>
      <c r="L1013" s="37"/>
      <c r="M1013" s="37"/>
      <c r="N1013" s="37"/>
      <c r="O1013" s="37"/>
      <c r="P1013" s="37"/>
      <c r="Q1013" s="37"/>
      <c r="R1013" s="37"/>
      <c r="S1013" s="38"/>
      <c r="T1013" s="36"/>
      <c r="U1013" s="36"/>
      <c r="V1013" s="36"/>
      <c r="W1013" s="36"/>
      <c r="X1013" s="39"/>
      <c r="Y1013" s="35"/>
      <c r="Z1013" s="35"/>
    </row>
    <row r="1014" spans="1:26" x14ac:dyDescent="0.25">
      <c r="A1014" s="33"/>
      <c r="B1014" s="34"/>
      <c r="C1014" s="35"/>
      <c r="D1014" s="35"/>
      <c r="E1014" s="35"/>
      <c r="F1014" s="35"/>
      <c r="G1014" s="35"/>
      <c r="H1014" s="35"/>
      <c r="I1014" s="35"/>
      <c r="J1014" s="35"/>
      <c r="K1014" s="36"/>
      <c r="L1014" s="37"/>
      <c r="M1014" s="37"/>
      <c r="N1014" s="37"/>
      <c r="O1014" s="37"/>
      <c r="P1014" s="37"/>
      <c r="Q1014" s="37"/>
      <c r="R1014" s="37"/>
      <c r="S1014" s="38"/>
      <c r="T1014" s="36"/>
      <c r="U1014" s="36"/>
      <c r="V1014" s="36"/>
      <c r="W1014" s="36"/>
      <c r="X1014" s="39"/>
      <c r="Y1014" s="35"/>
      <c r="Z1014" s="35"/>
    </row>
    <row r="1015" spans="1:26" x14ac:dyDescent="0.25">
      <c r="A1015" s="33"/>
      <c r="B1015" s="34"/>
      <c r="C1015" s="35"/>
      <c r="D1015" s="35"/>
      <c r="E1015" s="35"/>
      <c r="F1015" s="35"/>
      <c r="G1015" s="35"/>
      <c r="H1015" s="35"/>
      <c r="I1015" s="35"/>
      <c r="J1015" s="35"/>
      <c r="K1015" s="36"/>
      <c r="L1015" s="37"/>
      <c r="M1015" s="37"/>
      <c r="N1015" s="37"/>
      <c r="O1015" s="37"/>
      <c r="P1015" s="37"/>
      <c r="Q1015" s="37"/>
      <c r="R1015" s="37"/>
      <c r="S1015" s="38"/>
      <c r="T1015" s="36"/>
      <c r="U1015" s="36"/>
      <c r="V1015" s="36"/>
      <c r="W1015" s="36"/>
      <c r="X1015" s="39"/>
      <c r="Y1015" s="35"/>
      <c r="Z1015" s="35"/>
    </row>
    <row r="1016" spans="1:26" x14ac:dyDescent="0.25">
      <c r="A1016" s="33"/>
      <c r="B1016" s="34"/>
      <c r="C1016" s="35"/>
      <c r="D1016" s="35"/>
      <c r="E1016" s="35"/>
      <c r="F1016" s="35"/>
      <c r="G1016" s="35"/>
      <c r="H1016" s="35"/>
      <c r="I1016" s="35"/>
      <c r="J1016" s="35"/>
      <c r="K1016" s="36"/>
      <c r="L1016" s="37"/>
      <c r="M1016" s="37"/>
      <c r="N1016" s="37"/>
      <c r="O1016" s="37"/>
      <c r="P1016" s="37"/>
      <c r="Q1016" s="37"/>
      <c r="R1016" s="37"/>
      <c r="S1016" s="38"/>
      <c r="T1016" s="36"/>
      <c r="U1016" s="36"/>
      <c r="V1016" s="36"/>
      <c r="W1016" s="36"/>
      <c r="X1016" s="39"/>
      <c r="Y1016" s="35"/>
      <c r="Z1016" s="35"/>
    </row>
    <row r="1017" spans="1:26" x14ac:dyDescent="0.25">
      <c r="A1017" s="33"/>
      <c r="B1017" s="34"/>
      <c r="C1017" s="35"/>
      <c r="D1017" s="35"/>
      <c r="E1017" s="35"/>
      <c r="F1017" s="35"/>
      <c r="G1017" s="35"/>
      <c r="H1017" s="35"/>
      <c r="I1017" s="35"/>
      <c r="J1017" s="35"/>
      <c r="K1017" s="36"/>
      <c r="L1017" s="37"/>
      <c r="M1017" s="37"/>
      <c r="N1017" s="37"/>
      <c r="O1017" s="37"/>
      <c r="P1017" s="37"/>
      <c r="Q1017" s="37"/>
      <c r="R1017" s="37"/>
      <c r="S1017" s="38"/>
      <c r="T1017" s="36"/>
      <c r="U1017" s="36"/>
      <c r="V1017" s="36"/>
      <c r="W1017" s="36"/>
      <c r="X1017" s="39"/>
      <c r="Y1017" s="35"/>
      <c r="Z1017" s="35"/>
    </row>
    <row r="1018" spans="1:26" x14ac:dyDescent="0.25">
      <c r="A1018" s="33"/>
      <c r="B1018" s="34"/>
      <c r="C1018" s="35"/>
      <c r="D1018" s="35"/>
      <c r="E1018" s="35"/>
      <c r="F1018" s="35"/>
      <c r="G1018" s="35"/>
      <c r="H1018" s="35"/>
      <c r="I1018" s="35"/>
      <c r="J1018" s="35"/>
      <c r="K1018" s="36"/>
      <c r="L1018" s="37"/>
      <c r="M1018" s="37"/>
      <c r="N1018" s="37"/>
      <c r="O1018" s="37"/>
      <c r="P1018" s="37"/>
      <c r="Q1018" s="37"/>
      <c r="R1018" s="37"/>
      <c r="S1018" s="38"/>
      <c r="T1018" s="36"/>
      <c r="U1018" s="36"/>
      <c r="V1018" s="36"/>
      <c r="W1018" s="36"/>
      <c r="X1018" s="39"/>
      <c r="Y1018" s="35"/>
      <c r="Z1018" s="35"/>
    </row>
    <row r="1019" spans="1:26" x14ac:dyDescent="0.25">
      <c r="A1019" s="33"/>
      <c r="B1019" s="34"/>
      <c r="C1019" s="35"/>
      <c r="D1019" s="35"/>
      <c r="E1019" s="35"/>
      <c r="F1019" s="35"/>
      <c r="G1019" s="35"/>
      <c r="H1019" s="35"/>
      <c r="I1019" s="35"/>
      <c r="J1019" s="35"/>
      <c r="K1019" s="36"/>
      <c r="L1019" s="37"/>
      <c r="M1019" s="37"/>
      <c r="N1019" s="37"/>
      <c r="O1019" s="37"/>
      <c r="P1019" s="37"/>
      <c r="Q1019" s="37"/>
      <c r="R1019" s="37"/>
      <c r="S1019" s="38"/>
      <c r="T1019" s="36"/>
      <c r="U1019" s="36"/>
      <c r="V1019" s="36"/>
      <c r="W1019" s="36"/>
      <c r="X1019" s="39"/>
      <c r="Y1019" s="35"/>
      <c r="Z1019" s="35"/>
    </row>
    <row r="1020" spans="1:26" x14ac:dyDescent="0.25">
      <c r="A1020" s="33"/>
      <c r="B1020" s="34"/>
      <c r="C1020" s="35"/>
      <c r="D1020" s="35"/>
      <c r="E1020" s="35"/>
      <c r="F1020" s="35"/>
      <c r="G1020" s="35"/>
      <c r="H1020" s="35"/>
      <c r="I1020" s="35"/>
      <c r="J1020" s="35"/>
      <c r="K1020" s="36"/>
      <c r="L1020" s="37"/>
      <c r="M1020" s="37"/>
      <c r="N1020" s="37"/>
      <c r="O1020" s="37"/>
      <c r="P1020" s="37"/>
      <c r="Q1020" s="37"/>
      <c r="R1020" s="37"/>
      <c r="S1020" s="38"/>
      <c r="T1020" s="36"/>
      <c r="U1020" s="36"/>
      <c r="V1020" s="36"/>
      <c r="W1020" s="36"/>
      <c r="X1020" s="39"/>
      <c r="Y1020" s="35"/>
      <c r="Z1020" s="35"/>
    </row>
    <row r="1021" spans="1:26" x14ac:dyDescent="0.25">
      <c r="A1021" s="33"/>
      <c r="B1021" s="34"/>
      <c r="C1021" s="35"/>
      <c r="D1021" s="35"/>
      <c r="E1021" s="35"/>
      <c r="F1021" s="35"/>
      <c r="G1021" s="35"/>
      <c r="H1021" s="35"/>
      <c r="I1021" s="35"/>
      <c r="J1021" s="35"/>
      <c r="K1021" s="36"/>
      <c r="L1021" s="37"/>
      <c r="M1021" s="37"/>
      <c r="N1021" s="37"/>
      <c r="O1021" s="37"/>
      <c r="P1021" s="37"/>
      <c r="Q1021" s="37"/>
      <c r="R1021" s="37"/>
      <c r="S1021" s="38"/>
      <c r="T1021" s="36"/>
      <c r="U1021" s="36"/>
      <c r="V1021" s="36"/>
      <c r="W1021" s="36"/>
      <c r="X1021" s="39"/>
      <c r="Y1021" s="35"/>
      <c r="Z1021" s="35"/>
    </row>
    <row r="1022" spans="1:26" x14ac:dyDescent="0.25">
      <c r="A1022" s="33"/>
      <c r="B1022" s="34"/>
      <c r="C1022" s="35"/>
      <c r="D1022" s="35"/>
      <c r="E1022" s="35"/>
      <c r="F1022" s="35"/>
      <c r="G1022" s="35"/>
      <c r="H1022" s="35"/>
      <c r="I1022" s="35"/>
      <c r="J1022" s="35"/>
      <c r="K1022" s="36"/>
      <c r="L1022" s="37"/>
      <c r="M1022" s="37"/>
      <c r="N1022" s="37"/>
      <c r="O1022" s="37"/>
      <c r="P1022" s="37"/>
      <c r="Q1022" s="37"/>
      <c r="R1022" s="37"/>
      <c r="S1022" s="38"/>
      <c r="T1022" s="36"/>
      <c r="U1022" s="36"/>
      <c r="V1022" s="36"/>
      <c r="W1022" s="36"/>
      <c r="X1022" s="39"/>
      <c r="Y1022" s="35"/>
      <c r="Z1022" s="35"/>
    </row>
    <row r="1023" spans="1:26" x14ac:dyDescent="0.25">
      <c r="A1023" s="33"/>
      <c r="B1023" s="34"/>
      <c r="C1023" s="35"/>
      <c r="D1023" s="35"/>
      <c r="E1023" s="35"/>
      <c r="F1023" s="35"/>
      <c r="G1023" s="35"/>
      <c r="H1023" s="35"/>
      <c r="I1023" s="35"/>
      <c r="J1023" s="35"/>
      <c r="K1023" s="36"/>
      <c r="L1023" s="37"/>
      <c r="M1023" s="37"/>
      <c r="N1023" s="37"/>
      <c r="O1023" s="37"/>
      <c r="P1023" s="37"/>
      <c r="Q1023" s="37"/>
      <c r="R1023" s="37"/>
      <c r="S1023" s="38"/>
      <c r="T1023" s="36"/>
      <c r="U1023" s="36"/>
      <c r="V1023" s="36"/>
      <c r="W1023" s="36"/>
      <c r="X1023" s="39"/>
      <c r="Y1023" s="35"/>
      <c r="Z1023" s="35"/>
    </row>
    <row r="1024" spans="1:26" x14ac:dyDescent="0.25">
      <c r="A1024" s="33"/>
      <c r="B1024" s="34"/>
      <c r="C1024" s="35"/>
      <c r="D1024" s="35"/>
      <c r="E1024" s="35"/>
      <c r="F1024" s="35"/>
      <c r="G1024" s="35"/>
      <c r="H1024" s="35"/>
      <c r="I1024" s="35"/>
      <c r="J1024" s="35"/>
      <c r="K1024" s="36"/>
      <c r="L1024" s="37"/>
      <c r="M1024" s="37"/>
      <c r="N1024" s="37"/>
      <c r="O1024" s="37"/>
      <c r="P1024" s="37"/>
      <c r="Q1024" s="37"/>
      <c r="R1024" s="37"/>
      <c r="S1024" s="38"/>
      <c r="T1024" s="36"/>
      <c r="U1024" s="36"/>
      <c r="V1024" s="36"/>
      <c r="W1024" s="36"/>
      <c r="X1024" s="39"/>
      <c r="Y1024" s="35"/>
      <c r="Z1024" s="35"/>
    </row>
    <row r="1025" spans="1:26" x14ac:dyDescent="0.25">
      <c r="A1025" s="33"/>
      <c r="B1025" s="34"/>
      <c r="C1025" s="35"/>
      <c r="D1025" s="35"/>
      <c r="E1025" s="35"/>
      <c r="F1025" s="35"/>
      <c r="G1025" s="35"/>
      <c r="H1025" s="35"/>
      <c r="I1025" s="35"/>
      <c r="J1025" s="35"/>
      <c r="K1025" s="36"/>
      <c r="L1025" s="37"/>
      <c r="M1025" s="37"/>
      <c r="N1025" s="37"/>
      <c r="O1025" s="37"/>
      <c r="P1025" s="37"/>
      <c r="Q1025" s="37"/>
      <c r="R1025" s="37"/>
      <c r="S1025" s="38"/>
      <c r="T1025" s="36"/>
      <c r="U1025" s="36"/>
      <c r="V1025" s="36"/>
      <c r="W1025" s="36"/>
      <c r="X1025" s="39"/>
      <c r="Y1025" s="35"/>
      <c r="Z1025" s="35"/>
    </row>
    <row r="1026" spans="1:26" x14ac:dyDescent="0.25">
      <c r="A1026" s="33"/>
      <c r="B1026" s="34"/>
      <c r="C1026" s="35"/>
      <c r="D1026" s="35"/>
      <c r="E1026" s="35"/>
      <c r="F1026" s="35"/>
      <c r="G1026" s="35"/>
      <c r="H1026" s="35"/>
      <c r="I1026" s="35"/>
      <c r="J1026" s="35"/>
      <c r="K1026" s="36"/>
      <c r="L1026" s="37"/>
      <c r="M1026" s="37"/>
      <c r="N1026" s="37"/>
      <c r="O1026" s="37"/>
      <c r="P1026" s="37"/>
      <c r="Q1026" s="37"/>
      <c r="R1026" s="37"/>
      <c r="S1026" s="38"/>
      <c r="T1026" s="36"/>
      <c r="U1026" s="36"/>
      <c r="V1026" s="36"/>
      <c r="W1026" s="36"/>
      <c r="X1026" s="39"/>
      <c r="Y1026" s="35"/>
      <c r="Z1026" s="35"/>
    </row>
    <row r="1027" spans="1:26" x14ac:dyDescent="0.25">
      <c r="A1027" s="33"/>
      <c r="B1027" s="34"/>
      <c r="C1027" s="35"/>
      <c r="D1027" s="35"/>
      <c r="E1027" s="35"/>
      <c r="F1027" s="35"/>
      <c r="G1027" s="35"/>
      <c r="H1027" s="35"/>
      <c r="I1027" s="35"/>
      <c r="J1027" s="35"/>
      <c r="K1027" s="36"/>
      <c r="L1027" s="37"/>
      <c r="M1027" s="37"/>
      <c r="N1027" s="37"/>
      <c r="O1027" s="37"/>
      <c r="P1027" s="37"/>
      <c r="Q1027" s="37"/>
      <c r="R1027" s="37"/>
      <c r="S1027" s="38"/>
      <c r="T1027" s="36"/>
      <c r="U1027" s="36"/>
      <c r="V1027" s="36"/>
      <c r="W1027" s="36"/>
      <c r="X1027" s="39"/>
      <c r="Y1027" s="35"/>
      <c r="Z1027" s="35"/>
    </row>
    <row r="1028" spans="1:26" x14ac:dyDescent="0.25">
      <c r="A1028" s="33"/>
      <c r="B1028" s="34"/>
      <c r="C1028" s="35"/>
      <c r="D1028" s="35"/>
      <c r="E1028" s="35"/>
      <c r="F1028" s="35"/>
      <c r="G1028" s="35"/>
      <c r="H1028" s="35"/>
      <c r="I1028" s="35"/>
      <c r="J1028" s="35"/>
      <c r="K1028" s="36"/>
      <c r="L1028" s="37"/>
      <c r="M1028" s="37"/>
      <c r="N1028" s="37"/>
      <c r="O1028" s="37"/>
      <c r="P1028" s="37"/>
      <c r="Q1028" s="37"/>
      <c r="R1028" s="37"/>
      <c r="S1028" s="38"/>
      <c r="T1028" s="36"/>
      <c r="U1028" s="36"/>
      <c r="V1028" s="36"/>
      <c r="W1028" s="36"/>
      <c r="X1028" s="39"/>
      <c r="Y1028" s="35"/>
      <c r="Z1028" s="35"/>
    </row>
    <row r="1029" spans="1:26" x14ac:dyDescent="0.25">
      <c r="A1029" s="33"/>
      <c r="B1029" s="34"/>
      <c r="C1029" s="35"/>
      <c r="D1029" s="35"/>
      <c r="E1029" s="35"/>
      <c r="F1029" s="35"/>
      <c r="G1029" s="35"/>
      <c r="H1029" s="35"/>
      <c r="I1029" s="35"/>
      <c r="J1029" s="35"/>
      <c r="K1029" s="36"/>
      <c r="L1029" s="37"/>
      <c r="M1029" s="37"/>
      <c r="N1029" s="37"/>
      <c r="O1029" s="37"/>
      <c r="P1029" s="37"/>
      <c r="Q1029" s="37"/>
      <c r="R1029" s="37"/>
      <c r="S1029" s="38"/>
      <c r="T1029" s="36"/>
      <c r="U1029" s="36"/>
      <c r="V1029" s="36"/>
      <c r="W1029" s="36"/>
      <c r="X1029" s="39"/>
      <c r="Y1029" s="35"/>
      <c r="Z1029" s="35"/>
    </row>
    <row r="1030" spans="1:26" x14ac:dyDescent="0.25">
      <c r="A1030" s="33"/>
      <c r="B1030" s="34"/>
      <c r="C1030" s="35"/>
      <c r="D1030" s="35"/>
      <c r="E1030" s="35"/>
      <c r="F1030" s="35"/>
      <c r="G1030" s="35"/>
      <c r="H1030" s="35"/>
      <c r="I1030" s="35"/>
      <c r="J1030" s="35"/>
      <c r="K1030" s="36"/>
      <c r="L1030" s="37"/>
      <c r="M1030" s="37"/>
      <c r="N1030" s="37"/>
      <c r="O1030" s="37"/>
      <c r="P1030" s="37"/>
      <c r="Q1030" s="37"/>
      <c r="R1030" s="37"/>
      <c r="S1030" s="38"/>
      <c r="T1030" s="36"/>
      <c r="U1030" s="36"/>
      <c r="V1030" s="36"/>
      <c r="W1030" s="36"/>
      <c r="X1030" s="39"/>
      <c r="Y1030" s="35"/>
      <c r="Z1030" s="35"/>
    </row>
    <row r="1031" spans="1:26" x14ac:dyDescent="0.25">
      <c r="A1031" s="33"/>
      <c r="B1031" s="34"/>
      <c r="C1031" s="35"/>
      <c r="D1031" s="35"/>
      <c r="E1031" s="35"/>
      <c r="F1031" s="35"/>
      <c r="G1031" s="35"/>
      <c r="H1031" s="35"/>
      <c r="I1031" s="35"/>
      <c r="J1031" s="35"/>
      <c r="K1031" s="36"/>
      <c r="L1031" s="37"/>
      <c r="M1031" s="37"/>
      <c r="N1031" s="37"/>
      <c r="O1031" s="37"/>
      <c r="P1031" s="37"/>
      <c r="Q1031" s="37"/>
      <c r="R1031" s="37"/>
      <c r="S1031" s="38"/>
      <c r="T1031" s="36"/>
      <c r="U1031" s="36"/>
      <c r="V1031" s="36"/>
      <c r="W1031" s="36"/>
      <c r="X1031" s="39"/>
      <c r="Y1031" s="35"/>
      <c r="Z1031" s="35"/>
    </row>
    <row r="1032" spans="1:26" x14ac:dyDescent="0.25">
      <c r="A1032" s="33"/>
      <c r="B1032" s="34"/>
      <c r="C1032" s="35"/>
      <c r="D1032" s="35"/>
      <c r="E1032" s="35"/>
      <c r="F1032" s="35"/>
      <c r="G1032" s="35"/>
      <c r="H1032" s="35"/>
      <c r="I1032" s="35"/>
      <c r="J1032" s="35"/>
      <c r="K1032" s="36"/>
      <c r="L1032" s="37"/>
      <c r="M1032" s="37"/>
      <c r="N1032" s="37"/>
      <c r="O1032" s="37"/>
      <c r="P1032" s="37"/>
      <c r="Q1032" s="37"/>
      <c r="R1032" s="37"/>
      <c r="S1032" s="38"/>
      <c r="T1032" s="36"/>
      <c r="U1032" s="36"/>
      <c r="V1032" s="36"/>
      <c r="W1032" s="36"/>
      <c r="X1032" s="39"/>
      <c r="Y1032" s="35"/>
      <c r="Z1032" s="35"/>
    </row>
    <row r="1033" spans="1:26" x14ac:dyDescent="0.25">
      <c r="A1033" s="33"/>
      <c r="B1033" s="34"/>
      <c r="C1033" s="35"/>
      <c r="D1033" s="35"/>
      <c r="E1033" s="35"/>
      <c r="F1033" s="35"/>
      <c r="G1033" s="35"/>
      <c r="H1033" s="35"/>
      <c r="I1033" s="35"/>
      <c r="J1033" s="35"/>
      <c r="K1033" s="36"/>
      <c r="L1033" s="37"/>
      <c r="M1033" s="37"/>
      <c r="N1033" s="37"/>
      <c r="O1033" s="37"/>
      <c r="P1033" s="37"/>
      <c r="Q1033" s="37"/>
      <c r="R1033" s="37"/>
      <c r="S1033" s="38"/>
      <c r="T1033" s="36"/>
      <c r="U1033" s="36"/>
      <c r="V1033" s="36"/>
      <c r="W1033" s="36"/>
      <c r="X1033" s="39"/>
      <c r="Y1033" s="35"/>
      <c r="Z1033" s="35"/>
    </row>
    <row r="1034" spans="1:26" x14ac:dyDescent="0.25">
      <c r="A1034" s="33"/>
      <c r="B1034" s="34"/>
      <c r="C1034" s="35"/>
      <c r="D1034" s="35"/>
      <c r="E1034" s="35"/>
      <c r="F1034" s="35"/>
      <c r="G1034" s="35"/>
      <c r="H1034" s="35"/>
      <c r="I1034" s="35"/>
      <c r="J1034" s="35"/>
      <c r="K1034" s="36"/>
      <c r="L1034" s="37"/>
      <c r="M1034" s="37"/>
      <c r="N1034" s="37"/>
      <c r="O1034" s="37"/>
      <c r="P1034" s="37"/>
      <c r="Q1034" s="37"/>
      <c r="R1034" s="37"/>
      <c r="S1034" s="38"/>
      <c r="T1034" s="36"/>
      <c r="U1034" s="36"/>
      <c r="V1034" s="36"/>
      <c r="W1034" s="36"/>
      <c r="X1034" s="39"/>
      <c r="Y1034" s="35"/>
      <c r="Z1034" s="35"/>
    </row>
    <row r="1035" spans="1:26" x14ac:dyDescent="0.25">
      <c r="A1035" s="33"/>
      <c r="B1035" s="34"/>
      <c r="C1035" s="35"/>
      <c r="D1035" s="35"/>
      <c r="E1035" s="35"/>
      <c r="F1035" s="35"/>
      <c r="G1035" s="35"/>
      <c r="H1035" s="35"/>
      <c r="I1035" s="35"/>
      <c r="J1035" s="35"/>
      <c r="K1035" s="36"/>
      <c r="L1035" s="37"/>
      <c r="M1035" s="37"/>
      <c r="N1035" s="37"/>
      <c r="O1035" s="37"/>
      <c r="P1035" s="37"/>
      <c r="Q1035" s="37"/>
      <c r="R1035" s="37"/>
      <c r="S1035" s="38"/>
      <c r="T1035" s="36"/>
      <c r="U1035" s="36"/>
      <c r="V1035" s="36"/>
      <c r="W1035" s="36"/>
      <c r="X1035" s="39"/>
      <c r="Y1035" s="35"/>
      <c r="Z1035" s="35"/>
    </row>
    <row r="1036" spans="1:26" x14ac:dyDescent="0.25">
      <c r="A1036" s="33"/>
      <c r="B1036" s="34"/>
      <c r="C1036" s="35"/>
      <c r="D1036" s="35"/>
      <c r="E1036" s="35"/>
      <c r="F1036" s="35"/>
      <c r="G1036" s="35"/>
      <c r="H1036" s="35"/>
      <c r="I1036" s="35"/>
      <c r="J1036" s="35"/>
      <c r="K1036" s="36"/>
      <c r="L1036" s="37"/>
      <c r="M1036" s="37"/>
      <c r="N1036" s="37"/>
      <c r="O1036" s="37"/>
      <c r="P1036" s="37"/>
      <c r="Q1036" s="37"/>
      <c r="R1036" s="37"/>
      <c r="S1036" s="38"/>
      <c r="T1036" s="36"/>
      <c r="U1036" s="36"/>
      <c r="V1036" s="36"/>
      <c r="W1036" s="36"/>
      <c r="X1036" s="39"/>
      <c r="Y1036" s="35"/>
      <c r="Z1036" s="35"/>
    </row>
    <row r="1037" spans="1:26" x14ac:dyDescent="0.25">
      <c r="A1037" s="33"/>
      <c r="B1037" s="34"/>
      <c r="C1037" s="35"/>
      <c r="D1037" s="35"/>
      <c r="E1037" s="35"/>
      <c r="F1037" s="35"/>
      <c r="G1037" s="35"/>
      <c r="H1037" s="35"/>
      <c r="I1037" s="35"/>
      <c r="J1037" s="35"/>
      <c r="K1037" s="36"/>
      <c r="L1037" s="37"/>
      <c r="M1037" s="37"/>
      <c r="N1037" s="37"/>
      <c r="O1037" s="37"/>
      <c r="P1037" s="37"/>
      <c r="Q1037" s="37"/>
      <c r="R1037" s="37"/>
      <c r="S1037" s="38"/>
      <c r="T1037" s="36"/>
      <c r="U1037" s="36"/>
      <c r="V1037" s="36"/>
      <c r="W1037" s="36"/>
      <c r="X1037" s="39"/>
      <c r="Y1037" s="35"/>
      <c r="Z1037" s="35"/>
    </row>
    <row r="1038" spans="1:26" x14ac:dyDescent="0.25">
      <c r="A1038" s="33"/>
      <c r="B1038" s="34"/>
      <c r="C1038" s="35"/>
      <c r="D1038" s="35"/>
      <c r="E1038" s="35"/>
      <c r="F1038" s="35"/>
      <c r="G1038" s="35"/>
      <c r="H1038" s="35"/>
      <c r="I1038" s="35"/>
      <c r="J1038" s="35"/>
      <c r="K1038" s="36"/>
      <c r="L1038" s="37"/>
      <c r="M1038" s="37"/>
      <c r="N1038" s="37"/>
      <c r="O1038" s="37"/>
      <c r="P1038" s="37"/>
      <c r="Q1038" s="37"/>
      <c r="R1038" s="37"/>
      <c r="S1038" s="38"/>
      <c r="T1038" s="36"/>
      <c r="U1038" s="36"/>
      <c r="V1038" s="36"/>
      <c r="W1038" s="36"/>
      <c r="X1038" s="39"/>
      <c r="Y1038" s="35"/>
      <c r="Z1038" s="35"/>
    </row>
    <row r="1039" spans="1:26" x14ac:dyDescent="0.25">
      <c r="A1039" s="33"/>
      <c r="B1039" s="34"/>
      <c r="C1039" s="35"/>
      <c r="D1039" s="35"/>
      <c r="E1039" s="35"/>
      <c r="F1039" s="35"/>
      <c r="G1039" s="35"/>
      <c r="H1039" s="35"/>
      <c r="I1039" s="35"/>
      <c r="J1039" s="35"/>
      <c r="K1039" s="36"/>
      <c r="L1039" s="37"/>
      <c r="M1039" s="37"/>
      <c r="N1039" s="37"/>
      <c r="O1039" s="37"/>
      <c r="P1039" s="37"/>
      <c r="Q1039" s="37"/>
      <c r="R1039" s="37"/>
      <c r="S1039" s="38"/>
      <c r="T1039" s="36"/>
      <c r="U1039" s="36"/>
      <c r="V1039" s="36"/>
      <c r="W1039" s="36"/>
      <c r="X1039" s="39"/>
      <c r="Y1039" s="35"/>
      <c r="Z1039" s="35"/>
    </row>
    <row r="1040" spans="1:26" x14ac:dyDescent="0.25">
      <c r="A1040" s="33"/>
      <c r="B1040" s="34"/>
      <c r="C1040" s="35"/>
      <c r="D1040" s="35"/>
      <c r="E1040" s="35"/>
      <c r="F1040" s="35"/>
      <c r="G1040" s="35"/>
      <c r="H1040" s="35"/>
      <c r="I1040" s="35"/>
      <c r="J1040" s="35"/>
      <c r="K1040" s="36"/>
      <c r="L1040" s="37"/>
      <c r="M1040" s="37"/>
      <c r="N1040" s="37"/>
      <c r="O1040" s="37"/>
      <c r="P1040" s="37"/>
      <c r="Q1040" s="37"/>
      <c r="R1040" s="37"/>
      <c r="S1040" s="38"/>
      <c r="T1040" s="36"/>
      <c r="U1040" s="36"/>
      <c r="V1040" s="36"/>
      <c r="W1040" s="36"/>
      <c r="X1040" s="39"/>
      <c r="Y1040" s="35"/>
      <c r="Z1040" s="35"/>
    </row>
    <row r="1041" spans="1:26" x14ac:dyDescent="0.25">
      <c r="A1041" s="33"/>
      <c r="B1041" s="34"/>
      <c r="C1041" s="35"/>
      <c r="D1041" s="35"/>
      <c r="E1041" s="35"/>
      <c r="F1041" s="35"/>
      <c r="G1041" s="35"/>
      <c r="H1041" s="35"/>
      <c r="I1041" s="35"/>
      <c r="J1041" s="35"/>
      <c r="K1041" s="36"/>
      <c r="L1041" s="37"/>
      <c r="M1041" s="37"/>
      <c r="N1041" s="37"/>
      <c r="O1041" s="37"/>
      <c r="P1041" s="37"/>
      <c r="Q1041" s="37"/>
      <c r="R1041" s="37"/>
      <c r="S1041" s="38"/>
      <c r="T1041" s="36"/>
      <c r="U1041" s="36"/>
      <c r="V1041" s="36"/>
      <c r="W1041" s="36"/>
      <c r="X1041" s="39"/>
      <c r="Y1041" s="35"/>
      <c r="Z1041" s="35"/>
    </row>
    <row r="1042" spans="1:26" x14ac:dyDescent="0.25">
      <c r="A1042" s="33"/>
      <c r="B1042" s="34"/>
      <c r="C1042" s="35"/>
      <c r="D1042" s="35"/>
      <c r="E1042" s="35"/>
      <c r="F1042" s="35"/>
      <c r="G1042" s="35"/>
      <c r="H1042" s="35"/>
      <c r="I1042" s="35"/>
      <c r="J1042" s="35"/>
      <c r="K1042" s="36"/>
      <c r="L1042" s="37"/>
      <c r="M1042" s="37"/>
      <c r="N1042" s="37"/>
      <c r="O1042" s="37"/>
      <c r="P1042" s="37"/>
      <c r="Q1042" s="37"/>
      <c r="R1042" s="37"/>
      <c r="S1042" s="38"/>
      <c r="T1042" s="36"/>
      <c r="U1042" s="36"/>
      <c r="V1042" s="36"/>
      <c r="W1042" s="36"/>
      <c r="X1042" s="39"/>
      <c r="Y1042" s="35"/>
      <c r="Z1042" s="35"/>
    </row>
    <row r="1043" spans="1:26" x14ac:dyDescent="0.25">
      <c r="A1043" s="33"/>
      <c r="B1043" s="34"/>
      <c r="C1043" s="35"/>
      <c r="D1043" s="35"/>
      <c r="E1043" s="35"/>
      <c r="F1043" s="35"/>
      <c r="G1043" s="35"/>
      <c r="H1043" s="35"/>
      <c r="I1043" s="35"/>
      <c r="J1043" s="35"/>
      <c r="K1043" s="36"/>
      <c r="L1043" s="37"/>
      <c r="M1043" s="37"/>
      <c r="N1043" s="37"/>
      <c r="O1043" s="37"/>
      <c r="P1043" s="37"/>
      <c r="Q1043" s="37"/>
      <c r="R1043" s="37"/>
      <c r="S1043" s="38"/>
      <c r="T1043" s="36"/>
      <c r="U1043" s="36"/>
      <c r="V1043" s="36"/>
      <c r="W1043" s="36"/>
      <c r="X1043" s="39"/>
      <c r="Y1043" s="35"/>
      <c r="Z1043" s="35"/>
    </row>
    <row r="1044" spans="1:26" x14ac:dyDescent="0.25">
      <c r="A1044" s="33"/>
      <c r="B1044" s="34"/>
      <c r="C1044" s="35"/>
      <c r="D1044" s="35"/>
      <c r="E1044" s="35"/>
      <c r="F1044" s="35"/>
      <c r="G1044" s="35"/>
      <c r="H1044" s="35"/>
      <c r="I1044" s="35"/>
      <c r="J1044" s="35"/>
      <c r="K1044" s="36"/>
      <c r="L1044" s="37"/>
      <c r="M1044" s="37"/>
      <c r="N1044" s="37"/>
      <c r="O1044" s="37"/>
      <c r="P1044" s="37"/>
      <c r="Q1044" s="37"/>
      <c r="R1044" s="37"/>
      <c r="S1044" s="38"/>
      <c r="T1044" s="36"/>
      <c r="U1044" s="36"/>
      <c r="V1044" s="36"/>
      <c r="W1044" s="36"/>
      <c r="X1044" s="39"/>
      <c r="Y1044" s="35"/>
      <c r="Z1044" s="35"/>
    </row>
    <row r="1045" spans="1:26" x14ac:dyDescent="0.25">
      <c r="A1045" s="33"/>
      <c r="B1045" s="34"/>
      <c r="C1045" s="35"/>
      <c r="D1045" s="35"/>
      <c r="E1045" s="35"/>
      <c r="F1045" s="35"/>
      <c r="G1045" s="35"/>
      <c r="H1045" s="35"/>
      <c r="I1045" s="35"/>
      <c r="J1045" s="35"/>
      <c r="K1045" s="36"/>
      <c r="L1045" s="37"/>
      <c r="M1045" s="37"/>
      <c r="N1045" s="37"/>
      <c r="O1045" s="37"/>
      <c r="P1045" s="37"/>
      <c r="Q1045" s="37"/>
      <c r="R1045" s="37"/>
      <c r="S1045" s="38"/>
      <c r="T1045" s="36"/>
      <c r="U1045" s="36"/>
      <c r="V1045" s="36"/>
      <c r="W1045" s="36"/>
      <c r="X1045" s="39"/>
      <c r="Y1045" s="35"/>
      <c r="Z1045" s="35"/>
    </row>
    <row r="1046" spans="1:26" x14ac:dyDescent="0.25">
      <c r="A1046" s="33"/>
      <c r="B1046" s="34"/>
      <c r="C1046" s="35"/>
      <c r="D1046" s="35"/>
      <c r="E1046" s="35"/>
      <c r="F1046" s="35"/>
      <c r="G1046" s="35"/>
      <c r="H1046" s="35"/>
      <c r="I1046" s="35"/>
      <c r="J1046" s="35"/>
      <c r="K1046" s="36"/>
      <c r="L1046" s="37"/>
      <c r="M1046" s="37"/>
      <c r="N1046" s="37"/>
      <c r="O1046" s="37"/>
      <c r="P1046" s="37"/>
      <c r="Q1046" s="37"/>
      <c r="R1046" s="37"/>
      <c r="S1046" s="38"/>
      <c r="T1046" s="36"/>
      <c r="U1046" s="36"/>
      <c r="V1046" s="36"/>
      <c r="W1046" s="36"/>
      <c r="X1046" s="39"/>
      <c r="Y1046" s="35"/>
      <c r="Z1046" s="35"/>
    </row>
    <row r="1047" spans="1:26" x14ac:dyDescent="0.25">
      <c r="A1047" s="33"/>
      <c r="B1047" s="34"/>
      <c r="C1047" s="35"/>
      <c r="D1047" s="35"/>
      <c r="E1047" s="35"/>
      <c r="F1047" s="35"/>
      <c r="G1047" s="35"/>
      <c r="H1047" s="35"/>
      <c r="I1047" s="35"/>
      <c r="J1047" s="35"/>
      <c r="K1047" s="36"/>
      <c r="L1047" s="37"/>
      <c r="M1047" s="37"/>
      <c r="N1047" s="37"/>
      <c r="O1047" s="37"/>
      <c r="P1047" s="37"/>
      <c r="Q1047" s="37"/>
      <c r="R1047" s="37"/>
      <c r="S1047" s="38"/>
      <c r="T1047" s="36"/>
      <c r="U1047" s="36"/>
      <c r="V1047" s="36"/>
      <c r="W1047" s="36"/>
      <c r="X1047" s="39"/>
      <c r="Y1047" s="35"/>
      <c r="Z1047" s="35"/>
    </row>
    <row r="1048" spans="1:26" x14ac:dyDescent="0.25">
      <c r="A1048" s="33"/>
      <c r="B1048" s="34"/>
      <c r="C1048" s="35"/>
      <c r="D1048" s="35"/>
      <c r="E1048" s="35"/>
      <c r="F1048" s="35"/>
      <c r="G1048" s="35"/>
      <c r="H1048" s="35"/>
      <c r="I1048" s="35"/>
      <c r="J1048" s="35"/>
      <c r="K1048" s="36"/>
      <c r="L1048" s="37"/>
      <c r="M1048" s="37"/>
      <c r="N1048" s="37"/>
      <c r="O1048" s="37"/>
      <c r="P1048" s="37"/>
      <c r="Q1048" s="37"/>
      <c r="R1048" s="37"/>
      <c r="S1048" s="38"/>
      <c r="T1048" s="36"/>
      <c r="U1048" s="36"/>
      <c r="V1048" s="36"/>
      <c r="W1048" s="36"/>
      <c r="X1048" s="39"/>
      <c r="Y1048" s="35"/>
      <c r="Z1048" s="35"/>
    </row>
    <row r="1049" spans="1:26" x14ac:dyDescent="0.25">
      <c r="A1049" s="33"/>
      <c r="B1049" s="34"/>
      <c r="C1049" s="35"/>
      <c r="D1049" s="35"/>
      <c r="E1049" s="35"/>
      <c r="F1049" s="35"/>
      <c r="G1049" s="35"/>
      <c r="H1049" s="35"/>
      <c r="I1049" s="35"/>
      <c r="J1049" s="35"/>
      <c r="K1049" s="36"/>
      <c r="L1049" s="37"/>
      <c r="M1049" s="37"/>
      <c r="N1049" s="37"/>
      <c r="O1049" s="37"/>
      <c r="P1049" s="37"/>
      <c r="Q1049" s="37"/>
      <c r="R1049" s="37"/>
      <c r="S1049" s="38"/>
      <c r="T1049" s="36"/>
      <c r="U1049" s="36"/>
      <c r="V1049" s="36"/>
      <c r="W1049" s="36"/>
      <c r="X1049" s="39"/>
      <c r="Y1049" s="35"/>
      <c r="Z1049" s="35"/>
    </row>
    <row r="1050" spans="1:26" x14ac:dyDescent="0.25">
      <c r="A1050" s="33"/>
      <c r="B1050" s="34"/>
      <c r="C1050" s="35"/>
      <c r="D1050" s="35"/>
      <c r="E1050" s="35"/>
      <c r="F1050" s="35"/>
      <c r="G1050" s="35"/>
      <c r="H1050" s="35"/>
      <c r="I1050" s="35"/>
      <c r="J1050" s="35"/>
      <c r="K1050" s="36"/>
      <c r="L1050" s="37"/>
      <c r="M1050" s="37"/>
      <c r="N1050" s="37"/>
      <c r="O1050" s="37"/>
      <c r="P1050" s="37"/>
      <c r="Q1050" s="37"/>
      <c r="R1050" s="37"/>
      <c r="S1050" s="38"/>
      <c r="T1050" s="36"/>
      <c r="U1050" s="36"/>
      <c r="V1050" s="36"/>
      <c r="W1050" s="36"/>
      <c r="X1050" s="39"/>
      <c r="Y1050" s="35"/>
      <c r="Z1050" s="35"/>
    </row>
    <row r="1051" spans="1:26" x14ac:dyDescent="0.25">
      <c r="A1051" s="33"/>
      <c r="B1051" s="34"/>
      <c r="C1051" s="35"/>
      <c r="D1051" s="35"/>
      <c r="E1051" s="35"/>
      <c r="F1051" s="35"/>
      <c r="G1051" s="35"/>
      <c r="H1051" s="35"/>
      <c r="I1051" s="35"/>
      <c r="J1051" s="35"/>
      <c r="K1051" s="36"/>
      <c r="L1051" s="37"/>
      <c r="M1051" s="37"/>
      <c r="N1051" s="37"/>
      <c r="O1051" s="37"/>
      <c r="P1051" s="37"/>
      <c r="Q1051" s="37"/>
      <c r="R1051" s="37"/>
      <c r="S1051" s="38"/>
      <c r="T1051" s="36"/>
      <c r="U1051" s="36"/>
      <c r="V1051" s="36"/>
      <c r="W1051" s="36"/>
      <c r="X1051" s="39"/>
      <c r="Y1051" s="35"/>
      <c r="Z1051" s="35"/>
    </row>
    <row r="1052" spans="1:26" x14ac:dyDescent="0.25">
      <c r="A1052" s="33"/>
      <c r="B1052" s="34"/>
      <c r="C1052" s="35"/>
      <c r="D1052" s="35"/>
      <c r="E1052" s="35"/>
      <c r="F1052" s="35"/>
      <c r="G1052" s="35"/>
      <c r="H1052" s="35"/>
      <c r="I1052" s="35"/>
      <c r="J1052" s="35"/>
      <c r="K1052" s="36"/>
      <c r="L1052" s="37"/>
      <c r="M1052" s="37"/>
      <c r="N1052" s="37"/>
      <c r="O1052" s="37"/>
      <c r="P1052" s="37"/>
      <c r="Q1052" s="37"/>
      <c r="R1052" s="37"/>
      <c r="S1052" s="38"/>
      <c r="T1052" s="36"/>
      <c r="U1052" s="36"/>
      <c r="V1052" s="36"/>
      <c r="W1052" s="36"/>
      <c r="X1052" s="39"/>
      <c r="Y1052" s="35"/>
      <c r="Z1052" s="35"/>
    </row>
    <row r="1053" spans="1:26" x14ac:dyDescent="0.25">
      <c r="A1053" s="33"/>
      <c r="B1053" s="34"/>
      <c r="C1053" s="35"/>
      <c r="D1053" s="35"/>
      <c r="E1053" s="35"/>
      <c r="F1053" s="35"/>
      <c r="G1053" s="35"/>
      <c r="H1053" s="35"/>
      <c r="I1053" s="35"/>
      <c r="J1053" s="35"/>
      <c r="K1053" s="36"/>
      <c r="L1053" s="37"/>
      <c r="M1053" s="37"/>
      <c r="N1053" s="37"/>
      <c r="O1053" s="37"/>
      <c r="P1053" s="37"/>
      <c r="Q1053" s="37"/>
      <c r="R1053" s="37"/>
      <c r="S1053" s="38"/>
      <c r="T1053" s="36"/>
      <c r="U1053" s="36"/>
      <c r="V1053" s="36"/>
      <c r="W1053" s="36"/>
      <c r="X1053" s="39"/>
      <c r="Y1053" s="35"/>
      <c r="Z1053" s="35"/>
    </row>
    <row r="1054" spans="1:26" x14ac:dyDescent="0.25">
      <c r="A1054" s="33"/>
      <c r="B1054" s="34"/>
      <c r="C1054" s="35"/>
      <c r="D1054" s="35"/>
      <c r="E1054" s="35"/>
      <c r="F1054" s="35"/>
      <c r="G1054" s="35"/>
      <c r="H1054" s="35"/>
      <c r="I1054" s="35"/>
      <c r="J1054" s="35"/>
      <c r="K1054" s="36"/>
      <c r="L1054" s="37"/>
      <c r="M1054" s="37"/>
      <c r="N1054" s="37"/>
      <c r="O1054" s="37"/>
      <c r="P1054" s="37"/>
      <c r="Q1054" s="37"/>
      <c r="R1054" s="37"/>
      <c r="S1054" s="38"/>
      <c r="T1054" s="36"/>
      <c r="U1054" s="36"/>
      <c r="V1054" s="36"/>
      <c r="W1054" s="36"/>
      <c r="X1054" s="39"/>
      <c r="Y1054" s="35"/>
      <c r="Z1054" s="35"/>
    </row>
    <row r="1055" spans="1:26" x14ac:dyDescent="0.25">
      <c r="A1055" s="33"/>
      <c r="B1055" s="34"/>
      <c r="C1055" s="35"/>
      <c r="D1055" s="35"/>
      <c r="E1055" s="35"/>
      <c r="F1055" s="35"/>
      <c r="G1055" s="35"/>
      <c r="H1055" s="35"/>
      <c r="I1055" s="35"/>
      <c r="J1055" s="35"/>
      <c r="K1055" s="36"/>
      <c r="L1055" s="37"/>
      <c r="M1055" s="37"/>
      <c r="N1055" s="37"/>
      <c r="O1055" s="37"/>
      <c r="P1055" s="37"/>
      <c r="Q1055" s="37"/>
      <c r="R1055" s="37"/>
      <c r="S1055" s="38"/>
      <c r="T1055" s="36"/>
      <c r="U1055" s="36"/>
      <c r="V1055" s="36"/>
      <c r="W1055" s="36"/>
      <c r="X1055" s="39"/>
      <c r="Y1055" s="35"/>
      <c r="Z1055" s="35"/>
    </row>
    <row r="1056" spans="1:26" x14ac:dyDescent="0.25">
      <c r="A1056" s="33"/>
      <c r="B1056" s="34"/>
      <c r="C1056" s="35"/>
      <c r="D1056" s="35"/>
      <c r="E1056" s="35"/>
      <c r="F1056" s="35"/>
      <c r="G1056" s="35"/>
      <c r="H1056" s="35"/>
      <c r="I1056" s="35"/>
      <c r="J1056" s="35"/>
      <c r="K1056" s="36"/>
      <c r="L1056" s="37"/>
      <c r="M1056" s="37"/>
      <c r="N1056" s="37"/>
      <c r="O1056" s="37"/>
      <c r="P1056" s="37"/>
      <c r="Q1056" s="37"/>
      <c r="R1056" s="37"/>
      <c r="S1056" s="38"/>
      <c r="T1056" s="36"/>
      <c r="U1056" s="36"/>
      <c r="V1056" s="36"/>
      <c r="W1056" s="36"/>
      <c r="X1056" s="39"/>
      <c r="Y1056" s="35"/>
      <c r="Z1056" s="35"/>
    </row>
    <row r="1057" spans="1:26" x14ac:dyDescent="0.25">
      <c r="A1057" s="33"/>
      <c r="B1057" s="34"/>
      <c r="C1057" s="35"/>
      <c r="D1057" s="35"/>
      <c r="E1057" s="35"/>
      <c r="F1057" s="35"/>
      <c r="G1057" s="35"/>
      <c r="H1057" s="35"/>
      <c r="I1057" s="35"/>
      <c r="J1057" s="35"/>
      <c r="K1057" s="36"/>
      <c r="L1057" s="37"/>
      <c r="M1057" s="37"/>
      <c r="N1057" s="37"/>
      <c r="O1057" s="37"/>
      <c r="P1057" s="37"/>
      <c r="Q1057" s="37"/>
      <c r="R1057" s="37"/>
      <c r="S1057" s="38"/>
      <c r="T1057" s="36"/>
      <c r="U1057" s="36"/>
      <c r="V1057" s="36"/>
      <c r="W1057" s="36"/>
      <c r="X1057" s="39"/>
      <c r="Y1057" s="35"/>
      <c r="Z1057" s="35"/>
    </row>
    <row r="1058" spans="1:26" x14ac:dyDescent="0.25">
      <c r="A1058" s="33"/>
      <c r="B1058" s="34"/>
      <c r="C1058" s="35"/>
      <c r="D1058" s="35"/>
      <c r="E1058" s="35"/>
      <c r="F1058" s="35"/>
      <c r="G1058" s="35"/>
      <c r="H1058" s="35"/>
      <c r="I1058" s="35"/>
      <c r="J1058" s="35"/>
      <c r="K1058" s="36"/>
      <c r="L1058" s="37"/>
      <c r="M1058" s="37"/>
      <c r="N1058" s="37"/>
      <c r="O1058" s="37"/>
      <c r="P1058" s="37"/>
      <c r="Q1058" s="37"/>
      <c r="R1058" s="37"/>
      <c r="S1058" s="38"/>
      <c r="T1058" s="36"/>
      <c r="U1058" s="36"/>
      <c r="V1058" s="36"/>
      <c r="W1058" s="36"/>
      <c r="X1058" s="39"/>
      <c r="Y1058" s="35"/>
      <c r="Z1058" s="35"/>
    </row>
    <row r="1059" spans="1:26" x14ac:dyDescent="0.25">
      <c r="A1059" s="33"/>
      <c r="B1059" s="34"/>
      <c r="C1059" s="35"/>
      <c r="D1059" s="35"/>
      <c r="E1059" s="35"/>
      <c r="F1059" s="35"/>
      <c r="G1059" s="35"/>
      <c r="H1059" s="35"/>
      <c r="I1059" s="35"/>
      <c r="J1059" s="35"/>
      <c r="K1059" s="36"/>
      <c r="L1059" s="37"/>
      <c r="M1059" s="37"/>
      <c r="N1059" s="37"/>
      <c r="O1059" s="37"/>
      <c r="P1059" s="37"/>
      <c r="Q1059" s="37"/>
      <c r="R1059" s="37"/>
      <c r="S1059" s="38"/>
      <c r="T1059" s="36"/>
      <c r="U1059" s="36"/>
      <c r="V1059" s="36"/>
      <c r="W1059" s="36"/>
      <c r="X1059" s="39"/>
      <c r="Y1059" s="35"/>
      <c r="Z1059" s="35"/>
    </row>
    <row r="1060" spans="1:26" x14ac:dyDescent="0.25">
      <c r="A1060" s="33"/>
      <c r="B1060" s="34"/>
      <c r="C1060" s="35"/>
      <c r="D1060" s="35"/>
      <c r="E1060" s="35"/>
      <c r="F1060" s="35"/>
      <c r="G1060" s="35"/>
      <c r="H1060" s="35"/>
      <c r="I1060" s="35"/>
      <c r="J1060" s="35"/>
      <c r="K1060" s="36"/>
      <c r="L1060" s="37"/>
      <c r="M1060" s="37"/>
      <c r="N1060" s="37"/>
      <c r="O1060" s="37"/>
      <c r="P1060" s="37"/>
      <c r="Q1060" s="37"/>
      <c r="R1060" s="37"/>
      <c r="S1060" s="38"/>
      <c r="T1060" s="36"/>
      <c r="U1060" s="36"/>
      <c r="V1060" s="36"/>
      <c r="W1060" s="36"/>
      <c r="X1060" s="39"/>
      <c r="Y1060" s="35"/>
      <c r="Z1060" s="35"/>
    </row>
    <row r="1061" spans="1:26" x14ac:dyDescent="0.25">
      <c r="A1061" s="33"/>
      <c r="B1061" s="34"/>
      <c r="C1061" s="35"/>
      <c r="D1061" s="35"/>
      <c r="E1061" s="35"/>
      <c r="F1061" s="35"/>
      <c r="G1061" s="35"/>
      <c r="H1061" s="35"/>
      <c r="I1061" s="35"/>
      <c r="J1061" s="35"/>
      <c r="K1061" s="36"/>
      <c r="L1061" s="37"/>
      <c r="M1061" s="37"/>
      <c r="N1061" s="37"/>
      <c r="O1061" s="37"/>
      <c r="P1061" s="37"/>
      <c r="Q1061" s="37"/>
      <c r="R1061" s="37"/>
      <c r="S1061" s="38"/>
      <c r="T1061" s="36"/>
      <c r="U1061" s="36"/>
      <c r="V1061" s="36"/>
      <c r="W1061" s="36"/>
      <c r="X1061" s="39"/>
      <c r="Y1061" s="35"/>
      <c r="Z1061" s="35"/>
    </row>
    <row r="1062" spans="1:26" x14ac:dyDescent="0.25">
      <c r="A1062" s="33"/>
      <c r="B1062" s="34"/>
      <c r="C1062" s="35"/>
      <c r="D1062" s="35"/>
      <c r="E1062" s="35"/>
      <c r="F1062" s="35"/>
      <c r="G1062" s="35"/>
      <c r="H1062" s="35"/>
      <c r="I1062" s="35"/>
      <c r="J1062" s="35"/>
      <c r="K1062" s="36"/>
      <c r="L1062" s="37"/>
      <c r="M1062" s="37"/>
      <c r="N1062" s="37"/>
      <c r="O1062" s="37"/>
      <c r="P1062" s="37"/>
      <c r="Q1062" s="37"/>
      <c r="R1062" s="37"/>
      <c r="S1062" s="38"/>
      <c r="T1062" s="36"/>
      <c r="U1062" s="36"/>
      <c r="V1062" s="36"/>
      <c r="W1062" s="36"/>
      <c r="X1062" s="39"/>
      <c r="Y1062" s="35"/>
      <c r="Z1062" s="35"/>
    </row>
    <row r="1063" spans="1:26" x14ac:dyDescent="0.25">
      <c r="A1063" s="33"/>
      <c r="B1063" s="34"/>
      <c r="C1063" s="35"/>
      <c r="D1063" s="35"/>
      <c r="E1063" s="35"/>
      <c r="F1063" s="35"/>
      <c r="G1063" s="35"/>
      <c r="H1063" s="35"/>
      <c r="I1063" s="35"/>
      <c r="J1063" s="35"/>
      <c r="K1063" s="36"/>
      <c r="L1063" s="37"/>
      <c r="M1063" s="37"/>
      <c r="N1063" s="37"/>
      <c r="O1063" s="37"/>
      <c r="P1063" s="37"/>
      <c r="Q1063" s="37"/>
      <c r="R1063" s="37"/>
      <c r="S1063" s="38"/>
      <c r="T1063" s="36"/>
      <c r="U1063" s="36"/>
      <c r="V1063" s="36"/>
      <c r="W1063" s="36"/>
      <c r="X1063" s="39"/>
      <c r="Y1063" s="35"/>
      <c r="Z1063" s="35"/>
    </row>
    <row r="1064" spans="1:26" x14ac:dyDescent="0.25">
      <c r="A1064" s="33"/>
      <c r="B1064" s="34"/>
      <c r="C1064" s="35"/>
      <c r="D1064" s="35"/>
      <c r="E1064" s="35"/>
      <c r="F1064" s="35"/>
      <c r="G1064" s="35"/>
      <c r="H1064" s="35"/>
      <c r="I1064" s="35"/>
      <c r="J1064" s="35"/>
      <c r="K1064" s="36"/>
      <c r="L1064" s="37"/>
      <c r="M1064" s="37"/>
      <c r="N1064" s="37"/>
      <c r="O1064" s="37"/>
      <c r="P1064" s="37"/>
      <c r="Q1064" s="37"/>
      <c r="R1064" s="37"/>
      <c r="S1064" s="38"/>
      <c r="T1064" s="36"/>
      <c r="U1064" s="36"/>
      <c r="V1064" s="36"/>
      <c r="W1064" s="36"/>
      <c r="X1064" s="39"/>
      <c r="Y1064" s="35"/>
      <c r="Z1064" s="35"/>
    </row>
    <row r="1065" spans="1:26" x14ac:dyDescent="0.25">
      <c r="A1065" s="33"/>
      <c r="B1065" s="34"/>
      <c r="C1065" s="35"/>
      <c r="D1065" s="35"/>
      <c r="E1065" s="35"/>
      <c r="F1065" s="35"/>
      <c r="G1065" s="35"/>
      <c r="H1065" s="35"/>
      <c r="I1065" s="35"/>
      <c r="J1065" s="35"/>
      <c r="K1065" s="36"/>
      <c r="L1065" s="37"/>
      <c r="M1065" s="37"/>
      <c r="N1065" s="37"/>
      <c r="O1065" s="37"/>
      <c r="P1065" s="37"/>
      <c r="Q1065" s="37"/>
      <c r="R1065" s="37"/>
      <c r="S1065" s="38"/>
      <c r="T1065" s="36"/>
      <c r="U1065" s="36"/>
      <c r="V1065" s="36"/>
      <c r="W1065" s="36"/>
      <c r="X1065" s="39"/>
      <c r="Y1065" s="35"/>
      <c r="Z1065" s="35"/>
    </row>
    <row r="1066" spans="1:26" x14ac:dyDescent="0.25">
      <c r="A1066" s="33"/>
      <c r="B1066" s="34"/>
      <c r="C1066" s="35"/>
      <c r="D1066" s="35"/>
      <c r="E1066" s="35"/>
      <c r="F1066" s="35"/>
      <c r="G1066" s="35"/>
      <c r="H1066" s="35"/>
      <c r="I1066" s="35"/>
      <c r="J1066" s="35"/>
      <c r="K1066" s="36"/>
      <c r="L1066" s="37"/>
      <c r="M1066" s="37"/>
      <c r="N1066" s="37"/>
      <c r="O1066" s="37"/>
      <c r="P1066" s="37"/>
      <c r="Q1066" s="37"/>
      <c r="R1066" s="37"/>
      <c r="S1066" s="38"/>
      <c r="T1066" s="36"/>
      <c r="U1066" s="36"/>
      <c r="V1066" s="36"/>
      <c r="W1066" s="36"/>
      <c r="X1066" s="39"/>
      <c r="Y1066" s="35"/>
      <c r="Z1066" s="35"/>
    </row>
    <row r="1067" spans="1:26" x14ac:dyDescent="0.25">
      <c r="A1067" s="33"/>
      <c r="B1067" s="34"/>
      <c r="C1067" s="35"/>
      <c r="D1067" s="35"/>
      <c r="E1067" s="35"/>
      <c r="F1067" s="35"/>
      <c r="G1067" s="35"/>
      <c r="H1067" s="35"/>
      <c r="I1067" s="35"/>
      <c r="J1067" s="35"/>
      <c r="K1067" s="36"/>
      <c r="L1067" s="37"/>
      <c r="M1067" s="37"/>
      <c r="N1067" s="37"/>
      <c r="O1067" s="37"/>
      <c r="P1067" s="37"/>
      <c r="Q1067" s="37"/>
      <c r="R1067" s="37"/>
      <c r="S1067" s="38"/>
      <c r="T1067" s="36"/>
      <c r="U1067" s="36"/>
      <c r="V1067" s="36"/>
      <c r="W1067" s="36"/>
      <c r="X1067" s="39"/>
      <c r="Y1067" s="35"/>
      <c r="Z1067" s="35"/>
    </row>
    <row r="1068" spans="1:26" x14ac:dyDescent="0.25">
      <c r="A1068" s="33"/>
      <c r="B1068" s="34"/>
      <c r="C1068" s="35"/>
      <c r="D1068" s="35"/>
      <c r="E1068" s="35"/>
      <c r="F1068" s="35"/>
      <c r="G1068" s="35"/>
      <c r="H1068" s="35"/>
      <c r="I1068" s="35"/>
      <c r="J1068" s="35"/>
      <c r="K1068" s="36"/>
      <c r="L1068" s="37"/>
      <c r="M1068" s="37"/>
      <c r="N1068" s="37"/>
      <c r="O1068" s="37"/>
      <c r="P1068" s="37"/>
      <c r="Q1068" s="37"/>
      <c r="R1068" s="37"/>
      <c r="S1068" s="38"/>
      <c r="T1068" s="36"/>
      <c r="U1068" s="36"/>
      <c r="V1068" s="36"/>
      <c r="W1068" s="36"/>
      <c r="X1068" s="39"/>
      <c r="Y1068" s="35"/>
      <c r="Z1068" s="35"/>
    </row>
    <row r="1069" spans="1:26" x14ac:dyDescent="0.25">
      <c r="A1069" s="33"/>
      <c r="B1069" s="34"/>
      <c r="C1069" s="35"/>
      <c r="D1069" s="35"/>
      <c r="E1069" s="35"/>
      <c r="F1069" s="35"/>
      <c r="G1069" s="35"/>
      <c r="H1069" s="35"/>
      <c r="I1069" s="35"/>
      <c r="J1069" s="35"/>
      <c r="K1069" s="36"/>
      <c r="L1069" s="37"/>
      <c r="M1069" s="37"/>
      <c r="N1069" s="37"/>
      <c r="O1069" s="37"/>
      <c r="P1069" s="37"/>
      <c r="Q1069" s="37"/>
      <c r="R1069" s="37"/>
      <c r="S1069" s="38"/>
      <c r="T1069" s="36"/>
      <c r="U1069" s="36"/>
      <c r="V1069" s="36"/>
      <c r="W1069" s="36"/>
      <c r="X1069" s="39"/>
      <c r="Y1069" s="35"/>
      <c r="Z1069" s="35"/>
    </row>
    <row r="1070" spans="1:26" x14ac:dyDescent="0.25">
      <c r="A1070" s="33"/>
      <c r="B1070" s="34"/>
      <c r="C1070" s="35"/>
      <c r="D1070" s="35"/>
      <c r="E1070" s="35"/>
      <c r="F1070" s="35"/>
      <c r="G1070" s="35"/>
      <c r="H1070" s="35"/>
      <c r="I1070" s="35"/>
      <c r="J1070" s="35"/>
      <c r="K1070" s="36"/>
      <c r="L1070" s="37"/>
      <c r="M1070" s="37"/>
      <c r="N1070" s="37"/>
      <c r="O1070" s="37"/>
      <c r="P1070" s="37"/>
      <c r="Q1070" s="37"/>
      <c r="R1070" s="37"/>
      <c r="S1070" s="38"/>
      <c r="T1070" s="36"/>
      <c r="U1070" s="36"/>
      <c r="V1070" s="36"/>
      <c r="W1070" s="36"/>
      <c r="X1070" s="39"/>
      <c r="Y1070" s="35"/>
      <c r="Z1070" s="35"/>
    </row>
    <row r="1071" spans="1:26" x14ac:dyDescent="0.25">
      <c r="A1071" s="33"/>
      <c r="B1071" s="34"/>
      <c r="C1071" s="35"/>
      <c r="D1071" s="35"/>
      <c r="E1071" s="35"/>
      <c r="F1071" s="35"/>
      <c r="G1071" s="35"/>
      <c r="H1071" s="35"/>
      <c r="I1071" s="35"/>
      <c r="J1071" s="35"/>
      <c r="K1071" s="36"/>
      <c r="L1071" s="37"/>
      <c r="M1071" s="37"/>
      <c r="N1071" s="37"/>
      <c r="O1071" s="37"/>
      <c r="P1071" s="37"/>
      <c r="Q1071" s="37"/>
      <c r="R1071" s="37"/>
      <c r="S1071" s="38"/>
      <c r="T1071" s="36"/>
      <c r="U1071" s="36"/>
      <c r="V1071" s="36"/>
      <c r="W1071" s="36"/>
      <c r="X1071" s="39"/>
      <c r="Y1071" s="35"/>
      <c r="Z1071" s="35"/>
    </row>
    <row r="1072" spans="1:26" x14ac:dyDescent="0.25">
      <c r="A1072" s="33"/>
      <c r="B1072" s="34"/>
      <c r="C1072" s="35"/>
      <c r="D1072" s="35"/>
      <c r="E1072" s="35"/>
      <c r="F1072" s="35"/>
      <c r="G1072" s="35"/>
      <c r="H1072" s="35"/>
      <c r="I1072" s="35"/>
      <c r="J1072" s="35"/>
      <c r="K1072" s="36"/>
      <c r="L1072" s="37"/>
      <c r="M1072" s="37"/>
      <c r="N1072" s="37"/>
      <c r="O1072" s="37"/>
      <c r="P1072" s="37"/>
      <c r="Q1072" s="37"/>
      <c r="R1072" s="37"/>
      <c r="S1072" s="38"/>
      <c r="T1072" s="36"/>
      <c r="U1072" s="36"/>
      <c r="V1072" s="36"/>
      <c r="W1072" s="36"/>
      <c r="X1072" s="39"/>
      <c r="Y1072" s="35"/>
      <c r="Z1072" s="35"/>
    </row>
    <row r="1073" spans="1:26" x14ac:dyDescent="0.25">
      <c r="A1073" s="33"/>
      <c r="B1073" s="34"/>
      <c r="C1073" s="35"/>
      <c r="D1073" s="35"/>
      <c r="E1073" s="35"/>
      <c r="F1073" s="35"/>
      <c r="G1073" s="35"/>
      <c r="H1073" s="35"/>
      <c r="I1073" s="35"/>
      <c r="J1073" s="35"/>
      <c r="K1073" s="36"/>
      <c r="L1073" s="37"/>
      <c r="M1073" s="37"/>
      <c r="N1073" s="37"/>
      <c r="O1073" s="37"/>
      <c r="P1073" s="37"/>
      <c r="Q1073" s="37"/>
      <c r="R1073" s="37"/>
      <c r="S1073" s="38"/>
      <c r="T1073" s="36"/>
      <c r="U1073" s="36"/>
      <c r="V1073" s="36"/>
      <c r="W1073" s="36"/>
      <c r="X1073" s="39"/>
      <c r="Y1073" s="35"/>
      <c r="Z1073" s="35"/>
    </row>
    <row r="1074" spans="1:26" x14ac:dyDescent="0.25">
      <c r="A1074" s="33"/>
      <c r="B1074" s="34"/>
      <c r="C1074" s="35"/>
      <c r="D1074" s="35"/>
      <c r="E1074" s="35"/>
      <c r="F1074" s="35"/>
      <c r="G1074" s="35"/>
      <c r="H1074" s="35"/>
      <c r="I1074" s="35"/>
      <c r="J1074" s="35"/>
      <c r="K1074" s="36"/>
      <c r="L1074" s="37"/>
      <c r="M1074" s="37"/>
      <c r="N1074" s="37"/>
      <c r="O1074" s="37"/>
      <c r="P1074" s="37"/>
      <c r="Q1074" s="37"/>
      <c r="R1074" s="37"/>
      <c r="S1074" s="38"/>
      <c r="T1074" s="36"/>
      <c r="U1074" s="36"/>
      <c r="V1074" s="36"/>
      <c r="W1074" s="36"/>
      <c r="X1074" s="39"/>
      <c r="Y1074" s="35"/>
      <c r="Z1074" s="35"/>
    </row>
    <row r="1075" spans="1:26" x14ac:dyDescent="0.25">
      <c r="A1075" s="33"/>
      <c r="B1075" s="34"/>
      <c r="C1075" s="35"/>
      <c r="D1075" s="35"/>
      <c r="E1075" s="35"/>
      <c r="F1075" s="35"/>
      <c r="G1075" s="35"/>
      <c r="H1075" s="35"/>
      <c r="I1075" s="35"/>
      <c r="J1075" s="35"/>
      <c r="K1075" s="36"/>
      <c r="L1075" s="37"/>
      <c r="M1075" s="37"/>
      <c r="N1075" s="37"/>
      <c r="O1075" s="37"/>
      <c r="P1075" s="37"/>
      <c r="Q1075" s="37"/>
      <c r="R1075" s="37"/>
      <c r="S1075" s="38"/>
      <c r="T1075" s="36"/>
      <c r="U1075" s="36"/>
      <c r="V1075" s="36"/>
      <c r="W1075" s="36"/>
      <c r="X1075" s="39"/>
      <c r="Y1075" s="35"/>
      <c r="Z1075" s="35"/>
    </row>
    <row r="1076" spans="1:26" x14ac:dyDescent="0.25">
      <c r="A1076" s="33"/>
      <c r="B1076" s="34"/>
      <c r="C1076" s="35"/>
      <c r="D1076" s="35"/>
      <c r="E1076" s="35"/>
      <c r="F1076" s="35"/>
      <c r="G1076" s="35"/>
      <c r="H1076" s="35"/>
      <c r="I1076" s="35"/>
      <c r="J1076" s="35"/>
      <c r="K1076" s="36"/>
      <c r="L1076" s="37"/>
      <c r="M1076" s="37"/>
      <c r="N1076" s="37"/>
      <c r="O1076" s="37"/>
      <c r="P1076" s="37"/>
      <c r="Q1076" s="37"/>
      <c r="R1076" s="37"/>
      <c r="S1076" s="38"/>
      <c r="T1076" s="36"/>
      <c r="U1076" s="36"/>
      <c r="V1076" s="36"/>
      <c r="W1076" s="36"/>
      <c r="X1076" s="39"/>
      <c r="Y1076" s="35"/>
      <c r="Z1076" s="35"/>
    </row>
    <row r="1077" spans="1:26" x14ac:dyDescent="0.25">
      <c r="A1077" s="33"/>
      <c r="B1077" s="34"/>
      <c r="C1077" s="35"/>
      <c r="D1077" s="35"/>
      <c r="E1077" s="35"/>
      <c r="F1077" s="35"/>
      <c r="G1077" s="35"/>
      <c r="H1077" s="35"/>
      <c r="I1077" s="35"/>
      <c r="J1077" s="35"/>
      <c r="K1077" s="36"/>
      <c r="L1077" s="37"/>
      <c r="M1077" s="37"/>
      <c r="N1077" s="37"/>
      <c r="O1077" s="37"/>
      <c r="P1077" s="37"/>
      <c r="Q1077" s="37"/>
      <c r="R1077" s="37"/>
      <c r="S1077" s="38"/>
      <c r="T1077" s="36"/>
      <c r="U1077" s="36"/>
      <c r="V1077" s="36"/>
      <c r="W1077" s="36"/>
      <c r="X1077" s="39"/>
      <c r="Y1077" s="35"/>
      <c r="Z1077" s="35"/>
    </row>
    <row r="1078" spans="1:26" x14ac:dyDescent="0.25">
      <c r="A1078" s="33"/>
      <c r="B1078" s="34"/>
      <c r="C1078" s="35"/>
      <c r="D1078" s="35"/>
      <c r="E1078" s="35"/>
      <c r="F1078" s="35"/>
      <c r="G1078" s="35"/>
      <c r="H1078" s="35"/>
      <c r="I1078" s="35"/>
      <c r="J1078" s="35"/>
      <c r="K1078" s="36"/>
      <c r="L1078" s="37"/>
      <c r="M1078" s="37"/>
      <c r="N1078" s="37"/>
      <c r="O1078" s="37"/>
      <c r="P1078" s="37"/>
      <c r="Q1078" s="37"/>
      <c r="R1078" s="37"/>
      <c r="S1078" s="38"/>
      <c r="T1078" s="36"/>
      <c r="U1078" s="36"/>
      <c r="V1078" s="36"/>
      <c r="W1078" s="36"/>
      <c r="X1078" s="39"/>
      <c r="Y1078" s="35"/>
      <c r="Z1078" s="35"/>
    </row>
    <row r="1079" spans="1:26" x14ac:dyDescent="0.25">
      <c r="A1079" s="33"/>
      <c r="B1079" s="34"/>
      <c r="C1079" s="35"/>
      <c r="D1079" s="35"/>
      <c r="E1079" s="35"/>
      <c r="F1079" s="35"/>
      <c r="G1079" s="35"/>
      <c r="H1079" s="35"/>
      <c r="I1079" s="35"/>
      <c r="J1079" s="35"/>
      <c r="K1079" s="36"/>
      <c r="L1079" s="37"/>
      <c r="M1079" s="37"/>
      <c r="N1079" s="37"/>
      <c r="O1079" s="37"/>
      <c r="P1079" s="37"/>
      <c r="Q1079" s="37"/>
      <c r="R1079" s="37"/>
      <c r="S1079" s="38"/>
      <c r="T1079" s="36"/>
      <c r="U1079" s="36"/>
      <c r="V1079" s="36"/>
      <c r="W1079" s="36"/>
      <c r="X1079" s="39"/>
      <c r="Y1079" s="35"/>
      <c r="Z1079" s="35"/>
    </row>
    <row r="1080" spans="1:26" x14ac:dyDescent="0.25">
      <c r="A1080" s="33"/>
      <c r="B1080" s="34"/>
      <c r="C1080" s="35"/>
      <c r="D1080" s="35"/>
      <c r="E1080" s="35"/>
      <c r="F1080" s="35"/>
      <c r="G1080" s="35"/>
      <c r="H1080" s="35"/>
      <c r="I1080" s="35"/>
      <c r="J1080" s="35"/>
      <c r="K1080" s="36"/>
      <c r="L1080" s="37"/>
      <c r="M1080" s="37"/>
      <c r="N1080" s="37"/>
      <c r="O1080" s="37"/>
      <c r="P1080" s="37"/>
      <c r="Q1080" s="37"/>
      <c r="R1080" s="37"/>
      <c r="S1080" s="38"/>
      <c r="T1080" s="36"/>
      <c r="U1080" s="36"/>
      <c r="V1080" s="36"/>
      <c r="W1080" s="36"/>
      <c r="X1080" s="39"/>
      <c r="Y1080" s="35"/>
      <c r="Z1080" s="35"/>
    </row>
    <row r="1081" spans="1:26" x14ac:dyDescent="0.25">
      <c r="A1081" s="33"/>
      <c r="B1081" s="34"/>
      <c r="C1081" s="35"/>
      <c r="D1081" s="35"/>
      <c r="E1081" s="35"/>
      <c r="F1081" s="35"/>
      <c r="G1081" s="35"/>
      <c r="H1081" s="35"/>
      <c r="I1081" s="35"/>
      <c r="J1081" s="35"/>
      <c r="K1081" s="36"/>
      <c r="L1081" s="37"/>
      <c r="M1081" s="37"/>
      <c r="N1081" s="37"/>
      <c r="O1081" s="37"/>
      <c r="P1081" s="37"/>
      <c r="Q1081" s="37"/>
      <c r="R1081" s="37"/>
      <c r="S1081" s="38"/>
      <c r="T1081" s="36"/>
      <c r="U1081" s="36"/>
      <c r="V1081" s="36"/>
      <c r="W1081" s="36"/>
      <c r="X1081" s="39"/>
      <c r="Y1081" s="35"/>
      <c r="Z1081" s="35"/>
    </row>
    <row r="1082" spans="1:26" x14ac:dyDescent="0.25">
      <c r="A1082" s="33"/>
      <c r="B1082" s="34"/>
      <c r="C1082" s="35"/>
      <c r="D1082" s="35"/>
      <c r="E1082" s="35"/>
      <c r="F1082" s="35"/>
      <c r="G1082" s="35"/>
      <c r="H1082" s="35"/>
      <c r="I1082" s="35"/>
      <c r="J1082" s="35"/>
      <c r="K1082" s="36"/>
      <c r="L1082" s="37"/>
      <c r="M1082" s="37"/>
      <c r="N1082" s="37"/>
      <c r="O1082" s="37"/>
      <c r="P1082" s="37"/>
      <c r="Q1082" s="37"/>
      <c r="R1082" s="37"/>
      <c r="S1082" s="38"/>
      <c r="T1082" s="36"/>
      <c r="U1082" s="36"/>
      <c r="V1082" s="36"/>
      <c r="W1082" s="36"/>
      <c r="X1082" s="39"/>
      <c r="Y1082" s="35"/>
      <c r="Z1082" s="35"/>
    </row>
    <row r="1083" spans="1:26" x14ac:dyDescent="0.25">
      <c r="A1083" s="33"/>
      <c r="B1083" s="34"/>
      <c r="C1083" s="35"/>
      <c r="D1083" s="35"/>
      <c r="E1083" s="35"/>
      <c r="F1083" s="35"/>
      <c r="G1083" s="35"/>
      <c r="H1083" s="35"/>
      <c r="I1083" s="35"/>
      <c r="J1083" s="35"/>
      <c r="K1083" s="36"/>
      <c r="L1083" s="37"/>
      <c r="M1083" s="37"/>
      <c r="N1083" s="37"/>
      <c r="O1083" s="37"/>
      <c r="P1083" s="37"/>
      <c r="Q1083" s="37"/>
      <c r="R1083" s="37"/>
      <c r="S1083" s="38"/>
      <c r="T1083" s="36"/>
      <c r="U1083" s="36"/>
      <c r="V1083" s="36"/>
      <c r="W1083" s="36"/>
      <c r="X1083" s="39"/>
      <c r="Y1083" s="35"/>
      <c r="Z1083" s="35"/>
    </row>
    <row r="1084" spans="1:26" x14ac:dyDescent="0.25">
      <c r="A1084" s="33"/>
      <c r="B1084" s="34"/>
      <c r="C1084" s="35"/>
      <c r="D1084" s="35"/>
      <c r="E1084" s="35"/>
      <c r="F1084" s="35"/>
      <c r="G1084" s="35"/>
      <c r="H1084" s="35"/>
      <c r="I1084" s="35"/>
      <c r="J1084" s="35"/>
      <c r="K1084" s="36"/>
      <c r="L1084" s="37"/>
      <c r="M1084" s="37"/>
      <c r="N1084" s="37"/>
      <c r="O1084" s="37"/>
      <c r="P1084" s="37"/>
      <c r="Q1084" s="37"/>
      <c r="R1084" s="37"/>
      <c r="S1084" s="38"/>
      <c r="T1084" s="36"/>
      <c r="U1084" s="36"/>
      <c r="V1084" s="36"/>
      <c r="W1084" s="36"/>
      <c r="X1084" s="39"/>
      <c r="Y1084" s="35"/>
      <c r="Z1084" s="35"/>
    </row>
    <row r="1085" spans="1:26" x14ac:dyDescent="0.25">
      <c r="A1085" s="33"/>
      <c r="B1085" s="34"/>
      <c r="C1085" s="35"/>
      <c r="D1085" s="35"/>
      <c r="E1085" s="35"/>
      <c r="F1085" s="35"/>
      <c r="G1085" s="35"/>
      <c r="H1085" s="35"/>
      <c r="I1085" s="35"/>
      <c r="J1085" s="35"/>
      <c r="K1085" s="36"/>
      <c r="L1085" s="37"/>
      <c r="M1085" s="37"/>
      <c r="N1085" s="37"/>
      <c r="O1085" s="37"/>
      <c r="P1085" s="37"/>
      <c r="Q1085" s="37"/>
      <c r="R1085" s="37"/>
      <c r="S1085" s="38"/>
      <c r="T1085" s="36"/>
      <c r="U1085" s="36"/>
      <c r="V1085" s="36"/>
      <c r="W1085" s="36"/>
      <c r="X1085" s="39"/>
      <c r="Y1085" s="35"/>
      <c r="Z1085" s="35"/>
    </row>
    <row r="1086" spans="1:26" x14ac:dyDescent="0.25">
      <c r="A1086" s="33"/>
      <c r="B1086" s="34"/>
      <c r="C1086" s="35"/>
      <c r="D1086" s="35"/>
      <c r="E1086" s="35"/>
      <c r="F1086" s="35"/>
      <c r="G1086" s="35"/>
      <c r="H1086" s="35"/>
      <c r="I1086" s="35"/>
      <c r="J1086" s="35"/>
      <c r="K1086" s="36"/>
      <c r="L1086" s="37"/>
      <c r="M1086" s="37"/>
      <c r="N1086" s="37"/>
      <c r="O1086" s="37"/>
      <c r="P1086" s="37"/>
      <c r="Q1086" s="37"/>
      <c r="R1086" s="37"/>
      <c r="S1086" s="38"/>
      <c r="T1086" s="36"/>
      <c r="U1086" s="36"/>
      <c r="V1086" s="36"/>
      <c r="W1086" s="36"/>
      <c r="X1086" s="39"/>
      <c r="Y1086" s="35"/>
      <c r="Z1086" s="35"/>
    </row>
    <row r="1087" spans="1:26" x14ac:dyDescent="0.25">
      <c r="A1087" s="33"/>
      <c r="B1087" s="34"/>
      <c r="C1087" s="35"/>
      <c r="D1087" s="35"/>
      <c r="E1087" s="35"/>
      <c r="F1087" s="35"/>
      <c r="G1087" s="35"/>
      <c r="H1087" s="35"/>
      <c r="I1087" s="35"/>
      <c r="J1087" s="35"/>
      <c r="K1087" s="36"/>
      <c r="L1087" s="37"/>
      <c r="M1087" s="37"/>
      <c r="N1087" s="37"/>
      <c r="O1087" s="37"/>
      <c r="P1087" s="37"/>
      <c r="Q1087" s="37"/>
      <c r="R1087" s="37"/>
      <c r="S1087" s="38"/>
      <c r="T1087" s="36"/>
      <c r="U1087" s="36"/>
      <c r="V1087" s="36"/>
      <c r="W1087" s="36"/>
      <c r="X1087" s="39"/>
      <c r="Y1087" s="35"/>
      <c r="Z1087" s="35"/>
    </row>
    <row r="1088" spans="1:26" x14ac:dyDescent="0.25">
      <c r="A1088" s="33"/>
      <c r="B1088" s="34"/>
      <c r="C1088" s="35"/>
      <c r="D1088" s="35"/>
      <c r="E1088" s="35"/>
      <c r="F1088" s="35"/>
      <c r="G1088" s="35"/>
      <c r="H1088" s="35"/>
      <c r="I1088" s="35"/>
      <c r="J1088" s="35"/>
      <c r="K1088" s="36"/>
      <c r="L1088" s="37"/>
      <c r="M1088" s="37"/>
      <c r="N1088" s="37"/>
      <c r="O1088" s="37"/>
      <c r="P1088" s="37"/>
      <c r="Q1088" s="37"/>
      <c r="R1088" s="37"/>
      <c r="S1088" s="38"/>
      <c r="T1088" s="36"/>
      <c r="U1088" s="36"/>
      <c r="V1088" s="36"/>
      <c r="W1088" s="36"/>
      <c r="X1088" s="39"/>
      <c r="Y1088" s="35"/>
      <c r="Z1088" s="35"/>
    </row>
    <row r="1089" spans="1:26" x14ac:dyDescent="0.25">
      <c r="A1089" s="33"/>
      <c r="B1089" s="34"/>
      <c r="C1089" s="35"/>
      <c r="D1089" s="35"/>
      <c r="E1089" s="35"/>
      <c r="F1089" s="35"/>
      <c r="G1089" s="35"/>
      <c r="H1089" s="35"/>
      <c r="I1089" s="35"/>
      <c r="J1089" s="35"/>
      <c r="K1089" s="36"/>
      <c r="L1089" s="37"/>
      <c r="M1089" s="37"/>
      <c r="N1089" s="37"/>
      <c r="O1089" s="37"/>
      <c r="P1089" s="37"/>
      <c r="Q1089" s="37"/>
      <c r="R1089" s="37"/>
      <c r="S1089" s="38"/>
      <c r="T1089" s="36"/>
      <c r="U1089" s="36"/>
      <c r="V1089" s="36"/>
      <c r="W1089" s="36"/>
      <c r="X1089" s="39"/>
      <c r="Y1089" s="35"/>
      <c r="Z1089" s="35"/>
    </row>
    <row r="1090" spans="1:26" x14ac:dyDescent="0.25">
      <c r="A1090" s="33"/>
      <c r="B1090" s="34"/>
      <c r="C1090" s="35"/>
      <c r="D1090" s="35"/>
      <c r="E1090" s="35"/>
      <c r="F1090" s="35"/>
      <c r="G1090" s="35"/>
      <c r="H1090" s="35"/>
      <c r="I1090" s="35"/>
      <c r="J1090" s="35"/>
      <c r="K1090" s="36"/>
      <c r="L1090" s="37"/>
      <c r="M1090" s="37"/>
      <c r="N1090" s="37"/>
      <c r="O1090" s="37"/>
      <c r="P1090" s="37"/>
      <c r="Q1090" s="37"/>
      <c r="R1090" s="37"/>
      <c r="S1090" s="38"/>
      <c r="T1090" s="36"/>
      <c r="U1090" s="36"/>
      <c r="V1090" s="36"/>
      <c r="W1090" s="36"/>
      <c r="X1090" s="39"/>
      <c r="Y1090" s="35"/>
      <c r="Z1090" s="35"/>
    </row>
    <row r="1091" spans="1:26" x14ac:dyDescent="0.25">
      <c r="A1091" s="33"/>
      <c r="B1091" s="34"/>
      <c r="C1091" s="35"/>
      <c r="D1091" s="35"/>
      <c r="E1091" s="35"/>
      <c r="F1091" s="35"/>
      <c r="G1091" s="35"/>
      <c r="H1091" s="35"/>
      <c r="I1091" s="35"/>
      <c r="J1091" s="35"/>
      <c r="K1091" s="36"/>
      <c r="L1091" s="37"/>
      <c r="M1091" s="37"/>
      <c r="N1091" s="37"/>
      <c r="O1091" s="37"/>
      <c r="P1091" s="37"/>
      <c r="Q1091" s="37"/>
      <c r="R1091" s="37"/>
      <c r="S1091" s="38"/>
      <c r="T1091" s="36"/>
      <c r="U1091" s="36"/>
      <c r="V1091" s="36"/>
      <c r="W1091" s="36"/>
      <c r="X1091" s="39"/>
      <c r="Y1091" s="35"/>
      <c r="Z1091" s="35"/>
    </row>
    <row r="1092" spans="1:26" x14ac:dyDescent="0.25">
      <c r="A1092" s="33"/>
      <c r="B1092" s="34"/>
      <c r="C1092" s="35"/>
      <c r="D1092" s="35"/>
      <c r="E1092" s="35"/>
      <c r="F1092" s="35"/>
      <c r="G1092" s="35"/>
      <c r="H1092" s="35"/>
      <c r="I1092" s="35"/>
      <c r="J1092" s="35"/>
      <c r="K1092" s="36"/>
      <c r="L1092" s="37"/>
      <c r="M1092" s="37"/>
      <c r="N1092" s="37"/>
      <c r="O1092" s="37"/>
      <c r="P1092" s="37"/>
      <c r="Q1092" s="37"/>
      <c r="R1092" s="37"/>
      <c r="S1092" s="38"/>
      <c r="T1092" s="36"/>
      <c r="U1092" s="36"/>
      <c r="V1092" s="36"/>
      <c r="W1092" s="36"/>
      <c r="X1092" s="39"/>
      <c r="Y1092" s="35"/>
      <c r="Z1092" s="35"/>
    </row>
    <row r="1093" spans="1:26" x14ac:dyDescent="0.25">
      <c r="A1093" s="33"/>
      <c r="B1093" s="34"/>
      <c r="C1093" s="35"/>
      <c r="D1093" s="35"/>
      <c r="E1093" s="35"/>
      <c r="F1093" s="35"/>
      <c r="G1093" s="35"/>
      <c r="H1093" s="35"/>
      <c r="I1093" s="35"/>
      <c r="J1093" s="35"/>
      <c r="K1093" s="36"/>
      <c r="L1093" s="37"/>
      <c r="M1093" s="37"/>
      <c r="N1093" s="37"/>
      <c r="O1093" s="37"/>
      <c r="P1093" s="37"/>
      <c r="Q1093" s="37"/>
      <c r="R1093" s="37"/>
      <c r="S1093" s="38"/>
      <c r="T1093" s="36"/>
      <c r="U1093" s="36"/>
      <c r="V1093" s="36"/>
      <c r="W1093" s="36"/>
      <c r="X1093" s="39"/>
      <c r="Y1093" s="35"/>
      <c r="Z1093" s="35"/>
    </row>
    <row r="1094" spans="1:26" x14ac:dyDescent="0.25">
      <c r="A1094" s="33"/>
      <c r="B1094" s="34"/>
      <c r="C1094" s="35"/>
      <c r="D1094" s="35"/>
      <c r="E1094" s="35"/>
      <c r="F1094" s="35"/>
      <c r="G1094" s="35"/>
      <c r="H1094" s="35"/>
      <c r="I1094" s="35"/>
      <c r="J1094" s="35"/>
      <c r="K1094" s="36"/>
      <c r="L1094" s="37"/>
      <c r="M1094" s="37"/>
      <c r="N1094" s="37"/>
      <c r="O1094" s="37"/>
      <c r="P1094" s="37"/>
      <c r="Q1094" s="37"/>
      <c r="R1094" s="37"/>
      <c r="S1094" s="38"/>
      <c r="T1094" s="36"/>
      <c r="U1094" s="36"/>
      <c r="V1094" s="36"/>
      <c r="W1094" s="36"/>
      <c r="X1094" s="39"/>
      <c r="Y1094" s="35"/>
      <c r="Z1094" s="35"/>
    </row>
    <row r="1095" spans="1:26" x14ac:dyDescent="0.25">
      <c r="A1095" s="33"/>
      <c r="B1095" s="34"/>
      <c r="C1095" s="35"/>
      <c r="D1095" s="35"/>
      <c r="E1095" s="35"/>
      <c r="F1095" s="35"/>
      <c r="G1095" s="35"/>
      <c r="H1095" s="35"/>
      <c r="I1095" s="35"/>
      <c r="J1095" s="35"/>
      <c r="K1095" s="36"/>
      <c r="L1095" s="37"/>
      <c r="M1095" s="37"/>
      <c r="N1095" s="37"/>
      <c r="O1095" s="37"/>
      <c r="P1095" s="37"/>
      <c r="Q1095" s="37"/>
      <c r="R1095" s="37"/>
      <c r="S1095" s="38"/>
      <c r="T1095" s="36"/>
      <c r="U1095" s="36"/>
      <c r="V1095" s="36"/>
      <c r="W1095" s="36"/>
      <c r="X1095" s="39"/>
      <c r="Y1095" s="35"/>
      <c r="Z1095" s="35"/>
    </row>
    <row r="1096" spans="1:26" x14ac:dyDescent="0.25">
      <c r="A1096" s="33"/>
      <c r="B1096" s="34"/>
      <c r="C1096" s="35"/>
      <c r="D1096" s="35"/>
      <c r="E1096" s="35"/>
      <c r="F1096" s="35"/>
      <c r="G1096" s="35"/>
      <c r="H1096" s="35"/>
      <c r="I1096" s="35"/>
      <c r="J1096" s="35"/>
      <c r="K1096" s="36"/>
      <c r="L1096" s="37"/>
      <c r="M1096" s="37"/>
      <c r="N1096" s="37"/>
      <c r="O1096" s="37"/>
      <c r="P1096" s="37"/>
      <c r="Q1096" s="37"/>
      <c r="R1096" s="37"/>
      <c r="S1096" s="38"/>
      <c r="T1096" s="36"/>
      <c r="U1096" s="36"/>
      <c r="V1096" s="36"/>
      <c r="W1096" s="36"/>
      <c r="X1096" s="39"/>
      <c r="Y1096" s="35"/>
      <c r="Z1096" s="35"/>
    </row>
    <row r="1097" spans="1:26" x14ac:dyDescent="0.25">
      <c r="A1097" s="33"/>
      <c r="B1097" s="34"/>
      <c r="C1097" s="35"/>
      <c r="D1097" s="35"/>
      <c r="E1097" s="35"/>
      <c r="F1097" s="35"/>
      <c r="G1097" s="35"/>
      <c r="H1097" s="35"/>
      <c r="I1097" s="35"/>
      <c r="J1097" s="35"/>
      <c r="K1097" s="36"/>
      <c r="L1097" s="37"/>
      <c r="M1097" s="37"/>
      <c r="N1097" s="37"/>
      <c r="O1097" s="37"/>
      <c r="P1097" s="37"/>
      <c r="Q1097" s="37"/>
      <c r="R1097" s="37"/>
      <c r="S1097" s="38"/>
      <c r="T1097" s="36"/>
      <c r="U1097" s="36"/>
      <c r="V1097" s="36"/>
      <c r="W1097" s="36"/>
      <c r="X1097" s="39"/>
      <c r="Y1097" s="35"/>
      <c r="Z1097" s="35"/>
    </row>
    <row r="1098" spans="1:26" x14ac:dyDescent="0.25">
      <c r="A1098" s="33"/>
      <c r="B1098" s="34"/>
      <c r="C1098" s="35"/>
      <c r="D1098" s="35"/>
      <c r="E1098" s="35"/>
      <c r="F1098" s="35"/>
      <c r="G1098" s="35"/>
      <c r="H1098" s="35"/>
      <c r="I1098" s="35"/>
      <c r="J1098" s="35"/>
      <c r="K1098" s="36"/>
      <c r="L1098" s="37"/>
      <c r="M1098" s="37"/>
      <c r="N1098" s="37"/>
      <c r="O1098" s="37"/>
      <c r="P1098" s="37"/>
      <c r="Q1098" s="37"/>
      <c r="R1098" s="37"/>
      <c r="S1098" s="38"/>
      <c r="T1098" s="36"/>
      <c r="U1098" s="36"/>
      <c r="V1098" s="36"/>
      <c r="W1098" s="36"/>
      <c r="X1098" s="39"/>
      <c r="Y1098" s="35"/>
      <c r="Z1098" s="35"/>
    </row>
    <row r="1099" spans="1:26" x14ac:dyDescent="0.25">
      <c r="A1099" s="33"/>
      <c r="B1099" s="34"/>
      <c r="C1099" s="35"/>
      <c r="D1099" s="35"/>
      <c r="E1099" s="35"/>
      <c r="F1099" s="35"/>
      <c r="G1099" s="35"/>
      <c r="H1099" s="35"/>
      <c r="I1099" s="35"/>
      <c r="J1099" s="35"/>
      <c r="K1099" s="36"/>
      <c r="L1099" s="37"/>
      <c r="M1099" s="37"/>
      <c r="N1099" s="37"/>
      <c r="O1099" s="37"/>
      <c r="P1099" s="37"/>
      <c r="Q1099" s="37"/>
      <c r="R1099" s="37"/>
      <c r="S1099" s="38"/>
      <c r="T1099" s="36"/>
      <c r="U1099" s="36"/>
      <c r="V1099" s="36"/>
      <c r="W1099" s="36"/>
      <c r="X1099" s="39"/>
      <c r="Y1099" s="35"/>
      <c r="Z1099" s="35"/>
    </row>
    <row r="1100" spans="1:26" x14ac:dyDescent="0.25">
      <c r="A1100" s="33"/>
      <c r="B1100" s="34"/>
      <c r="C1100" s="35"/>
      <c r="D1100" s="35"/>
      <c r="E1100" s="35"/>
      <c r="F1100" s="35"/>
      <c r="G1100" s="35"/>
      <c r="H1100" s="35"/>
      <c r="I1100" s="35"/>
      <c r="J1100" s="35"/>
      <c r="K1100" s="36"/>
      <c r="L1100" s="37"/>
      <c r="M1100" s="37"/>
      <c r="N1100" s="37"/>
      <c r="O1100" s="37"/>
      <c r="P1100" s="37"/>
      <c r="Q1100" s="37"/>
      <c r="R1100" s="37"/>
      <c r="S1100" s="38"/>
      <c r="T1100" s="36"/>
      <c r="U1100" s="36"/>
      <c r="V1100" s="36"/>
      <c r="W1100" s="36"/>
      <c r="X1100" s="39"/>
      <c r="Y1100" s="35"/>
      <c r="Z1100" s="35"/>
    </row>
    <row r="1101" spans="1:26" x14ac:dyDescent="0.25">
      <c r="A1101" s="33"/>
      <c r="B1101" s="34"/>
      <c r="C1101" s="35"/>
      <c r="D1101" s="35"/>
      <c r="E1101" s="35"/>
      <c r="F1101" s="35"/>
      <c r="G1101" s="35"/>
      <c r="H1101" s="35"/>
      <c r="I1101" s="35"/>
      <c r="J1101" s="35"/>
      <c r="K1101" s="36"/>
      <c r="L1101" s="37"/>
      <c r="M1101" s="37"/>
      <c r="N1101" s="37"/>
      <c r="O1101" s="37"/>
      <c r="P1101" s="37"/>
      <c r="Q1101" s="37"/>
      <c r="R1101" s="37"/>
      <c r="S1101" s="38"/>
      <c r="T1101" s="36"/>
      <c r="U1101" s="36"/>
      <c r="V1101" s="36"/>
      <c r="W1101" s="36"/>
      <c r="X1101" s="39"/>
      <c r="Y1101" s="35"/>
      <c r="Z1101" s="35"/>
    </row>
    <row r="1102" spans="1:26" x14ac:dyDescent="0.25">
      <c r="A1102" s="33"/>
      <c r="B1102" s="34"/>
      <c r="C1102" s="35"/>
      <c r="D1102" s="35"/>
      <c r="E1102" s="35"/>
      <c r="F1102" s="35"/>
      <c r="G1102" s="35"/>
      <c r="H1102" s="35"/>
      <c r="I1102" s="35"/>
      <c r="J1102" s="35"/>
      <c r="K1102" s="36"/>
      <c r="L1102" s="37"/>
      <c r="M1102" s="37"/>
      <c r="N1102" s="37"/>
      <c r="O1102" s="37"/>
      <c r="P1102" s="37"/>
      <c r="Q1102" s="37"/>
      <c r="R1102" s="37"/>
      <c r="S1102" s="38"/>
      <c r="T1102" s="36"/>
      <c r="U1102" s="36"/>
      <c r="V1102" s="36"/>
      <c r="W1102" s="36"/>
      <c r="X1102" s="39"/>
      <c r="Y1102" s="35"/>
      <c r="Z1102" s="35"/>
    </row>
    <row r="1103" spans="1:26" x14ac:dyDescent="0.25">
      <c r="A1103" s="33"/>
      <c r="B1103" s="34"/>
      <c r="C1103" s="35"/>
      <c r="D1103" s="35"/>
      <c r="E1103" s="35"/>
      <c r="F1103" s="35"/>
      <c r="G1103" s="35"/>
      <c r="H1103" s="35"/>
      <c r="I1103" s="35"/>
      <c r="J1103" s="35"/>
      <c r="K1103" s="36"/>
      <c r="L1103" s="37"/>
      <c r="M1103" s="37"/>
      <c r="N1103" s="37"/>
      <c r="O1103" s="37"/>
      <c r="P1103" s="37"/>
      <c r="Q1103" s="37"/>
      <c r="R1103" s="37"/>
      <c r="S1103" s="38"/>
      <c r="T1103" s="36"/>
      <c r="U1103" s="36"/>
      <c r="V1103" s="36"/>
      <c r="W1103" s="36"/>
      <c r="X1103" s="39"/>
      <c r="Y1103" s="35"/>
      <c r="Z1103" s="35"/>
    </row>
    <row r="1104" spans="1:26" x14ac:dyDescent="0.25">
      <c r="A1104" s="33"/>
      <c r="B1104" s="34"/>
      <c r="C1104" s="35"/>
      <c r="D1104" s="35"/>
      <c r="E1104" s="35"/>
      <c r="F1104" s="35"/>
      <c r="G1104" s="35"/>
      <c r="H1104" s="35"/>
      <c r="I1104" s="35"/>
      <c r="J1104" s="35"/>
      <c r="K1104" s="36"/>
      <c r="L1104" s="37"/>
      <c r="M1104" s="37"/>
      <c r="N1104" s="37"/>
      <c r="O1104" s="37"/>
      <c r="P1104" s="37"/>
      <c r="Q1104" s="37"/>
      <c r="R1104" s="37"/>
      <c r="S1104" s="38"/>
      <c r="T1104" s="36"/>
      <c r="U1104" s="36"/>
      <c r="V1104" s="36"/>
      <c r="W1104" s="36"/>
      <c r="X1104" s="39"/>
      <c r="Y1104" s="35"/>
      <c r="Z1104" s="35"/>
    </row>
    <row r="1105" spans="1:26" x14ac:dyDescent="0.25">
      <c r="A1105" s="33"/>
      <c r="B1105" s="34"/>
      <c r="C1105" s="35"/>
      <c r="D1105" s="35"/>
      <c r="E1105" s="35"/>
      <c r="F1105" s="35"/>
      <c r="G1105" s="35"/>
      <c r="H1105" s="35"/>
      <c r="I1105" s="35"/>
      <c r="J1105" s="35"/>
      <c r="K1105" s="36"/>
      <c r="L1105" s="37"/>
      <c r="M1105" s="37"/>
      <c r="N1105" s="37"/>
      <c r="O1105" s="37"/>
      <c r="P1105" s="37"/>
      <c r="Q1105" s="37"/>
      <c r="R1105" s="37"/>
      <c r="S1105" s="38"/>
      <c r="T1105" s="36"/>
      <c r="U1105" s="36"/>
      <c r="V1105" s="36"/>
      <c r="W1105" s="36"/>
      <c r="X1105" s="39"/>
      <c r="Y1105" s="35"/>
      <c r="Z1105" s="35"/>
    </row>
    <row r="1106" spans="1:26" x14ac:dyDescent="0.25">
      <c r="A1106" s="33"/>
      <c r="B1106" s="34"/>
      <c r="C1106" s="35"/>
      <c r="D1106" s="35"/>
      <c r="E1106" s="35"/>
      <c r="F1106" s="35"/>
      <c r="G1106" s="35"/>
      <c r="H1106" s="35"/>
      <c r="I1106" s="35"/>
      <c r="J1106" s="35"/>
      <c r="K1106" s="36"/>
      <c r="L1106" s="37"/>
      <c r="M1106" s="37"/>
      <c r="N1106" s="37"/>
      <c r="O1106" s="37"/>
      <c r="P1106" s="37"/>
      <c r="Q1106" s="37"/>
      <c r="R1106" s="37"/>
      <c r="S1106" s="38"/>
      <c r="T1106" s="36"/>
      <c r="U1106" s="36"/>
      <c r="V1106" s="36"/>
      <c r="W1106" s="36"/>
      <c r="X1106" s="39"/>
      <c r="Y1106" s="35"/>
      <c r="Z1106" s="35"/>
    </row>
    <row r="1107" spans="1:26" x14ac:dyDescent="0.25">
      <c r="A1107" s="33"/>
      <c r="B1107" s="34"/>
      <c r="C1107" s="35"/>
      <c r="D1107" s="35"/>
      <c r="E1107" s="35"/>
      <c r="F1107" s="35"/>
      <c r="G1107" s="35"/>
      <c r="H1107" s="35"/>
      <c r="I1107" s="35"/>
      <c r="J1107" s="35"/>
      <c r="K1107" s="36"/>
      <c r="L1107" s="37"/>
      <c r="M1107" s="37"/>
      <c r="N1107" s="37"/>
      <c r="O1107" s="37"/>
      <c r="P1107" s="37"/>
      <c r="Q1107" s="37"/>
      <c r="R1107" s="37"/>
      <c r="S1107" s="38"/>
      <c r="T1107" s="36"/>
      <c r="U1107" s="36"/>
      <c r="V1107" s="36"/>
      <c r="W1107" s="36"/>
      <c r="X1107" s="39"/>
      <c r="Y1107" s="35"/>
      <c r="Z1107" s="35"/>
    </row>
    <row r="1108" spans="1:26" x14ac:dyDescent="0.25">
      <c r="A1108" s="33"/>
      <c r="B1108" s="34"/>
      <c r="C1108" s="35"/>
      <c r="D1108" s="35"/>
      <c r="E1108" s="35"/>
      <c r="F1108" s="35"/>
      <c r="G1108" s="35"/>
      <c r="H1108" s="35"/>
      <c r="I1108" s="35"/>
      <c r="J1108" s="35"/>
      <c r="K1108" s="36"/>
      <c r="L1108" s="37"/>
      <c r="M1108" s="37"/>
      <c r="N1108" s="37"/>
      <c r="O1108" s="37"/>
      <c r="P1108" s="37"/>
      <c r="Q1108" s="37"/>
      <c r="R1108" s="37"/>
      <c r="S1108" s="38"/>
      <c r="T1108" s="36"/>
      <c r="U1108" s="36"/>
      <c r="V1108" s="36"/>
      <c r="W1108" s="36"/>
      <c r="X1108" s="39"/>
      <c r="Y1108" s="35"/>
      <c r="Z1108" s="35"/>
    </row>
    <row r="1109" spans="1:26" x14ac:dyDescent="0.25">
      <c r="A1109" s="33"/>
      <c r="B1109" s="34"/>
      <c r="C1109" s="35"/>
      <c r="D1109" s="35"/>
      <c r="E1109" s="35"/>
      <c r="F1109" s="35"/>
      <c r="G1109" s="35"/>
      <c r="H1109" s="35"/>
      <c r="I1109" s="35"/>
      <c r="J1109" s="35"/>
      <c r="K1109" s="36"/>
      <c r="L1109" s="37"/>
      <c r="M1109" s="37"/>
      <c r="N1109" s="37"/>
      <c r="O1109" s="37"/>
      <c r="P1109" s="37"/>
      <c r="Q1109" s="37"/>
      <c r="R1109" s="37"/>
      <c r="S1109" s="38"/>
      <c r="T1109" s="36"/>
      <c r="U1109" s="36"/>
      <c r="V1109" s="36"/>
      <c r="W1109" s="36"/>
      <c r="X1109" s="39"/>
      <c r="Y1109" s="35"/>
      <c r="Z1109" s="35"/>
    </row>
    <row r="1110" spans="1:26" x14ac:dyDescent="0.25">
      <c r="A1110" s="33"/>
      <c r="B1110" s="34"/>
      <c r="C1110" s="35"/>
      <c r="D1110" s="35"/>
      <c r="E1110" s="35"/>
      <c r="F1110" s="35"/>
      <c r="G1110" s="35"/>
      <c r="H1110" s="35"/>
      <c r="I1110" s="35"/>
      <c r="J1110" s="35"/>
      <c r="K1110" s="36"/>
      <c r="L1110" s="37"/>
      <c r="M1110" s="37"/>
      <c r="N1110" s="37"/>
      <c r="O1110" s="37"/>
      <c r="P1110" s="37"/>
      <c r="Q1110" s="37"/>
      <c r="R1110" s="37"/>
      <c r="S1110" s="38"/>
      <c r="T1110" s="36"/>
      <c r="U1110" s="36"/>
      <c r="V1110" s="36"/>
      <c r="W1110" s="36"/>
      <c r="X1110" s="39"/>
      <c r="Y1110" s="35"/>
      <c r="Z1110" s="35"/>
    </row>
    <row r="1111" spans="1:26" x14ac:dyDescent="0.25">
      <c r="A1111" s="33"/>
      <c r="B1111" s="34"/>
      <c r="C1111" s="35"/>
      <c r="D1111" s="35"/>
      <c r="E1111" s="35"/>
      <c r="F1111" s="35"/>
      <c r="G1111" s="35"/>
      <c r="H1111" s="35"/>
      <c r="I1111" s="35"/>
      <c r="J1111" s="35"/>
      <c r="K1111" s="36"/>
      <c r="L1111" s="37"/>
      <c r="M1111" s="37"/>
      <c r="N1111" s="37"/>
      <c r="O1111" s="37"/>
      <c r="P1111" s="37"/>
      <c r="Q1111" s="37"/>
      <c r="R1111" s="37"/>
      <c r="S1111" s="38"/>
      <c r="T1111" s="36"/>
      <c r="U1111" s="36"/>
      <c r="V1111" s="36"/>
      <c r="W1111" s="36"/>
      <c r="X1111" s="39"/>
      <c r="Y1111" s="35"/>
      <c r="Z1111" s="35"/>
    </row>
    <row r="1112" spans="1:26" x14ac:dyDescent="0.25">
      <c r="A1112" s="33"/>
      <c r="B1112" s="34"/>
      <c r="C1112" s="35"/>
      <c r="D1112" s="35"/>
      <c r="E1112" s="35"/>
      <c r="F1112" s="35"/>
      <c r="G1112" s="35"/>
      <c r="H1112" s="35"/>
      <c r="I1112" s="35"/>
      <c r="J1112" s="35"/>
      <c r="K1112" s="36"/>
      <c r="L1112" s="37"/>
      <c r="M1112" s="37"/>
      <c r="N1112" s="37"/>
      <c r="O1112" s="37"/>
      <c r="P1112" s="37"/>
      <c r="Q1112" s="37"/>
      <c r="R1112" s="37"/>
      <c r="S1112" s="38"/>
      <c r="T1112" s="36"/>
      <c r="U1112" s="36"/>
      <c r="V1112" s="36"/>
      <c r="W1112" s="36"/>
      <c r="X1112" s="39"/>
      <c r="Y1112" s="35"/>
      <c r="Z1112" s="35"/>
    </row>
    <row r="1113" spans="1:26" x14ac:dyDescent="0.25">
      <c r="A1113" s="33"/>
      <c r="B1113" s="34"/>
      <c r="C1113" s="35"/>
      <c r="D1113" s="35"/>
      <c r="E1113" s="35"/>
      <c r="F1113" s="35"/>
      <c r="G1113" s="35"/>
      <c r="H1113" s="35"/>
      <c r="I1113" s="35"/>
      <c r="J1113" s="35"/>
      <c r="K1113" s="36"/>
      <c r="L1113" s="37"/>
      <c r="M1113" s="37"/>
      <c r="N1113" s="37"/>
      <c r="O1113" s="37"/>
      <c r="P1113" s="37"/>
      <c r="Q1113" s="37"/>
      <c r="R1113" s="37"/>
      <c r="S1113" s="38"/>
      <c r="T1113" s="36"/>
      <c r="U1113" s="36"/>
      <c r="V1113" s="36"/>
      <c r="W1113" s="36"/>
      <c r="X1113" s="39"/>
      <c r="Y1113" s="35"/>
      <c r="Z1113" s="35"/>
    </row>
    <row r="1114" spans="1:26" x14ac:dyDescent="0.25">
      <c r="A1114" s="33"/>
      <c r="B1114" s="34"/>
      <c r="C1114" s="35"/>
      <c r="D1114" s="35"/>
      <c r="E1114" s="35"/>
      <c r="F1114" s="35"/>
      <c r="G1114" s="35"/>
      <c r="H1114" s="35"/>
      <c r="I1114" s="35"/>
      <c r="J1114" s="35"/>
      <c r="K1114" s="36"/>
      <c r="L1114" s="37"/>
      <c r="M1114" s="37"/>
      <c r="N1114" s="37"/>
      <c r="O1114" s="37"/>
      <c r="P1114" s="37"/>
      <c r="Q1114" s="37"/>
      <c r="R1114" s="37"/>
      <c r="S1114" s="38"/>
      <c r="T1114" s="36"/>
      <c r="U1114" s="36"/>
      <c r="V1114" s="36"/>
      <c r="W1114" s="36"/>
      <c r="X1114" s="39"/>
      <c r="Y1114" s="35"/>
      <c r="Z1114" s="35"/>
    </row>
    <row r="1115" spans="1:26" x14ac:dyDescent="0.25">
      <c r="A1115" s="33"/>
      <c r="B1115" s="34"/>
      <c r="C1115" s="35"/>
      <c r="D1115" s="35"/>
      <c r="E1115" s="35"/>
      <c r="F1115" s="35"/>
      <c r="G1115" s="35"/>
      <c r="H1115" s="35"/>
      <c r="I1115" s="35"/>
      <c r="J1115" s="35"/>
      <c r="K1115" s="36"/>
      <c r="L1115" s="37"/>
      <c r="M1115" s="37"/>
      <c r="N1115" s="37"/>
      <c r="O1115" s="37"/>
      <c r="P1115" s="37"/>
      <c r="Q1115" s="37"/>
      <c r="R1115" s="37"/>
      <c r="S1115" s="38"/>
      <c r="T1115" s="36"/>
      <c r="U1115" s="36"/>
      <c r="V1115" s="36"/>
      <c r="W1115" s="36"/>
      <c r="X1115" s="39"/>
      <c r="Y1115" s="35"/>
      <c r="Z1115" s="35"/>
    </row>
    <row r="1116" spans="1:26" x14ac:dyDescent="0.25">
      <c r="A1116" s="33"/>
      <c r="B1116" s="34"/>
      <c r="C1116" s="35"/>
      <c r="D1116" s="35"/>
      <c r="E1116" s="35"/>
      <c r="F1116" s="35"/>
      <c r="G1116" s="35"/>
      <c r="H1116" s="35"/>
      <c r="I1116" s="35"/>
      <c r="J1116" s="35"/>
      <c r="K1116" s="36"/>
      <c r="L1116" s="37"/>
      <c r="M1116" s="37"/>
      <c r="N1116" s="37"/>
      <c r="O1116" s="37"/>
      <c r="P1116" s="37"/>
      <c r="Q1116" s="37"/>
      <c r="R1116" s="37"/>
      <c r="S1116" s="38"/>
      <c r="T1116" s="36"/>
      <c r="U1116" s="36"/>
      <c r="V1116" s="36"/>
      <c r="W1116" s="36"/>
      <c r="X1116" s="39"/>
      <c r="Y1116" s="35"/>
      <c r="Z1116" s="35"/>
    </row>
    <row r="1117" spans="1:26" x14ac:dyDescent="0.25">
      <c r="A1117" s="33"/>
      <c r="B1117" s="34"/>
      <c r="C1117" s="35"/>
      <c r="D1117" s="35"/>
      <c r="E1117" s="35"/>
      <c r="F1117" s="35"/>
      <c r="G1117" s="35"/>
      <c r="H1117" s="35"/>
      <c r="I1117" s="35"/>
      <c r="J1117" s="35"/>
      <c r="K1117" s="36"/>
      <c r="L1117" s="37"/>
      <c r="M1117" s="37"/>
      <c r="N1117" s="37"/>
      <c r="O1117" s="37"/>
      <c r="P1117" s="37"/>
      <c r="Q1117" s="37"/>
      <c r="R1117" s="37"/>
      <c r="S1117" s="38"/>
      <c r="T1117" s="36"/>
      <c r="U1117" s="36"/>
      <c r="V1117" s="36"/>
      <c r="W1117" s="36"/>
      <c r="X1117" s="39"/>
      <c r="Y1117" s="35"/>
      <c r="Z1117" s="35"/>
    </row>
    <row r="1118" spans="1:26" x14ac:dyDescent="0.25">
      <c r="A1118" s="33"/>
      <c r="B1118" s="34"/>
      <c r="C1118" s="35"/>
      <c r="D1118" s="35"/>
      <c r="E1118" s="35"/>
      <c r="F1118" s="35"/>
      <c r="G1118" s="35"/>
      <c r="H1118" s="35"/>
      <c r="I1118" s="35"/>
      <c r="J1118" s="35"/>
      <c r="K1118" s="36"/>
      <c r="L1118" s="37"/>
      <c r="M1118" s="37"/>
      <c r="N1118" s="37"/>
      <c r="O1118" s="37"/>
      <c r="P1118" s="37"/>
      <c r="Q1118" s="37"/>
      <c r="R1118" s="37"/>
      <c r="S1118" s="38"/>
      <c r="T1118" s="36"/>
      <c r="U1118" s="36"/>
      <c r="V1118" s="36"/>
      <c r="W1118" s="36"/>
      <c r="X1118" s="39"/>
      <c r="Y1118" s="35"/>
      <c r="Z1118" s="35"/>
    </row>
    <row r="1119" spans="1:26" x14ac:dyDescent="0.25">
      <c r="A1119" s="33"/>
      <c r="B1119" s="34"/>
      <c r="C1119" s="35"/>
      <c r="D1119" s="35"/>
      <c r="E1119" s="35"/>
      <c r="F1119" s="35"/>
      <c r="G1119" s="35"/>
      <c r="H1119" s="35"/>
      <c r="I1119" s="35"/>
      <c r="J1119" s="35"/>
      <c r="K1119" s="36"/>
      <c r="L1119" s="37"/>
      <c r="M1119" s="37"/>
      <c r="N1119" s="37"/>
      <c r="O1119" s="37"/>
      <c r="P1119" s="37"/>
      <c r="Q1119" s="37"/>
      <c r="R1119" s="37"/>
      <c r="S1119" s="38"/>
      <c r="T1119" s="36"/>
      <c r="U1119" s="36"/>
      <c r="V1119" s="36"/>
      <c r="W1119" s="36"/>
      <c r="X1119" s="39"/>
      <c r="Y1119" s="35"/>
      <c r="Z1119" s="35"/>
    </row>
    <row r="1120" spans="1:26" x14ac:dyDescent="0.25">
      <c r="A1120" s="33"/>
      <c r="B1120" s="34"/>
      <c r="C1120" s="35"/>
      <c r="D1120" s="35"/>
      <c r="E1120" s="35"/>
      <c r="F1120" s="35"/>
      <c r="G1120" s="35"/>
      <c r="H1120" s="35"/>
      <c r="I1120" s="35"/>
      <c r="J1120" s="35"/>
      <c r="K1120" s="36"/>
      <c r="L1120" s="37"/>
      <c r="M1120" s="37"/>
      <c r="N1120" s="37"/>
      <c r="O1120" s="37"/>
      <c r="P1120" s="37"/>
      <c r="Q1120" s="37"/>
      <c r="R1120" s="37"/>
      <c r="S1120" s="38"/>
      <c r="T1120" s="36"/>
      <c r="U1120" s="36"/>
      <c r="V1120" s="36"/>
      <c r="W1120" s="36"/>
      <c r="X1120" s="39"/>
      <c r="Y1120" s="35"/>
      <c r="Z1120" s="35"/>
    </row>
    <row r="1121" spans="1:26" x14ac:dyDescent="0.25">
      <c r="A1121" s="33"/>
      <c r="B1121" s="34"/>
      <c r="C1121" s="35"/>
      <c r="D1121" s="35"/>
      <c r="E1121" s="35"/>
      <c r="F1121" s="35"/>
      <c r="G1121" s="35"/>
      <c r="H1121" s="35"/>
      <c r="I1121" s="35"/>
      <c r="J1121" s="35"/>
      <c r="K1121" s="36"/>
      <c r="L1121" s="37"/>
      <c r="M1121" s="37"/>
      <c r="N1121" s="37"/>
      <c r="O1121" s="37"/>
      <c r="P1121" s="37"/>
      <c r="Q1121" s="37"/>
      <c r="R1121" s="37"/>
      <c r="S1121" s="38"/>
      <c r="T1121" s="36"/>
      <c r="U1121" s="36"/>
      <c r="V1121" s="36"/>
      <c r="W1121" s="36"/>
      <c r="X1121" s="39"/>
      <c r="Y1121" s="35"/>
      <c r="Z1121" s="35"/>
    </row>
    <row r="1122" spans="1:26" x14ac:dyDescent="0.25">
      <c r="A1122" s="33"/>
      <c r="B1122" s="34"/>
      <c r="C1122" s="35"/>
      <c r="D1122" s="35"/>
      <c r="E1122" s="35"/>
      <c r="F1122" s="35"/>
      <c r="G1122" s="35"/>
      <c r="H1122" s="35"/>
      <c r="I1122" s="35"/>
      <c r="J1122" s="35"/>
      <c r="K1122" s="36"/>
      <c r="L1122" s="37"/>
      <c r="M1122" s="37"/>
      <c r="N1122" s="37"/>
      <c r="O1122" s="37"/>
      <c r="P1122" s="37"/>
      <c r="Q1122" s="37"/>
      <c r="R1122" s="37"/>
      <c r="S1122" s="38"/>
      <c r="T1122" s="36"/>
      <c r="U1122" s="36"/>
      <c r="V1122" s="36"/>
      <c r="W1122" s="36"/>
      <c r="X1122" s="39"/>
      <c r="Y1122" s="35"/>
      <c r="Z1122" s="35"/>
    </row>
    <row r="1123" spans="1:26" x14ac:dyDescent="0.25">
      <c r="A1123" s="33"/>
      <c r="B1123" s="34"/>
      <c r="C1123" s="35"/>
      <c r="D1123" s="35"/>
      <c r="E1123" s="35"/>
      <c r="F1123" s="35"/>
      <c r="G1123" s="35"/>
      <c r="H1123" s="35"/>
      <c r="I1123" s="35"/>
      <c r="J1123" s="35"/>
      <c r="K1123" s="36"/>
      <c r="L1123" s="37"/>
      <c r="M1123" s="37"/>
      <c r="N1123" s="37"/>
      <c r="O1123" s="37"/>
      <c r="P1123" s="37"/>
      <c r="Q1123" s="37"/>
      <c r="R1123" s="37"/>
      <c r="S1123" s="38"/>
      <c r="T1123" s="36"/>
      <c r="U1123" s="36"/>
      <c r="V1123" s="36"/>
      <c r="W1123" s="36"/>
      <c r="X1123" s="39"/>
      <c r="Y1123" s="35"/>
      <c r="Z1123" s="35"/>
    </row>
    <row r="1124" spans="1:26" x14ac:dyDescent="0.25">
      <c r="A1124" s="33"/>
      <c r="B1124" s="34"/>
      <c r="C1124" s="35"/>
      <c r="D1124" s="35"/>
      <c r="E1124" s="35"/>
      <c r="F1124" s="35"/>
      <c r="G1124" s="35"/>
      <c r="H1124" s="35"/>
      <c r="I1124" s="35"/>
      <c r="J1124" s="35"/>
      <c r="K1124" s="36"/>
      <c r="L1124" s="37"/>
      <c r="M1124" s="37"/>
      <c r="N1124" s="37"/>
      <c r="O1124" s="37"/>
      <c r="P1124" s="37"/>
      <c r="Q1124" s="37"/>
      <c r="R1124" s="37"/>
      <c r="S1124" s="38"/>
      <c r="T1124" s="36"/>
      <c r="U1124" s="36"/>
      <c r="V1124" s="36"/>
      <c r="W1124" s="36"/>
      <c r="X1124" s="39"/>
      <c r="Y1124" s="35"/>
      <c r="Z1124" s="35"/>
    </row>
    <row r="1125" spans="1:26" x14ac:dyDescent="0.25">
      <c r="A1125" s="33"/>
      <c r="B1125" s="34"/>
      <c r="C1125" s="35"/>
      <c r="D1125" s="35"/>
      <c r="E1125" s="35"/>
      <c r="F1125" s="35"/>
      <c r="G1125" s="35"/>
      <c r="H1125" s="35"/>
      <c r="I1125" s="35"/>
      <c r="J1125" s="35"/>
      <c r="K1125" s="36"/>
      <c r="L1125" s="37"/>
      <c r="M1125" s="37"/>
      <c r="N1125" s="37"/>
      <c r="O1125" s="37"/>
      <c r="P1125" s="37"/>
      <c r="Q1125" s="37"/>
      <c r="R1125" s="37"/>
      <c r="S1125" s="38"/>
      <c r="T1125" s="36"/>
      <c r="U1125" s="36"/>
      <c r="V1125" s="36"/>
      <c r="W1125" s="36"/>
      <c r="X1125" s="39"/>
      <c r="Y1125" s="35"/>
      <c r="Z1125" s="35"/>
    </row>
    <row r="1126" spans="1:26" x14ac:dyDescent="0.25">
      <c r="A1126" s="33"/>
      <c r="B1126" s="34"/>
      <c r="C1126" s="35"/>
      <c r="D1126" s="35"/>
      <c r="E1126" s="35"/>
      <c r="F1126" s="35"/>
      <c r="G1126" s="35"/>
      <c r="H1126" s="35"/>
      <c r="I1126" s="35"/>
      <c r="J1126" s="35"/>
      <c r="K1126" s="36"/>
      <c r="L1126" s="37"/>
      <c r="M1126" s="37"/>
      <c r="N1126" s="37"/>
      <c r="O1126" s="37"/>
      <c r="P1126" s="37"/>
      <c r="Q1126" s="37"/>
      <c r="R1126" s="37"/>
      <c r="S1126" s="38"/>
      <c r="T1126" s="36"/>
      <c r="U1126" s="36"/>
      <c r="V1126" s="36"/>
      <c r="W1126" s="36"/>
      <c r="X1126" s="39"/>
      <c r="Y1126" s="35"/>
      <c r="Z1126" s="35"/>
    </row>
    <row r="1127" spans="1:26" x14ac:dyDescent="0.25">
      <c r="A1127" s="33"/>
      <c r="B1127" s="34"/>
      <c r="C1127" s="35"/>
      <c r="D1127" s="35"/>
      <c r="E1127" s="35"/>
      <c r="F1127" s="35"/>
      <c r="G1127" s="35"/>
      <c r="H1127" s="35"/>
      <c r="I1127" s="35"/>
      <c r="J1127" s="35"/>
      <c r="K1127" s="36"/>
      <c r="L1127" s="37"/>
      <c r="M1127" s="37"/>
      <c r="N1127" s="37"/>
      <c r="O1127" s="37"/>
      <c r="P1127" s="37"/>
      <c r="Q1127" s="37"/>
      <c r="R1127" s="37"/>
      <c r="S1127" s="38"/>
      <c r="T1127" s="36"/>
      <c r="U1127" s="36"/>
      <c r="V1127" s="36"/>
      <c r="W1127" s="36"/>
      <c r="X1127" s="39"/>
      <c r="Y1127" s="35"/>
      <c r="Z1127" s="35"/>
    </row>
    <row r="1128" spans="1:26" x14ac:dyDescent="0.25">
      <c r="A1128" s="33"/>
      <c r="B1128" s="34"/>
      <c r="C1128" s="35"/>
      <c r="D1128" s="35"/>
      <c r="E1128" s="35"/>
      <c r="F1128" s="35"/>
      <c r="G1128" s="35"/>
      <c r="H1128" s="35"/>
      <c r="I1128" s="35"/>
      <c r="J1128" s="35"/>
      <c r="K1128" s="36"/>
      <c r="L1128" s="37"/>
      <c r="M1128" s="37"/>
      <c r="N1128" s="37"/>
      <c r="O1128" s="37"/>
      <c r="P1128" s="37"/>
      <c r="Q1128" s="37"/>
      <c r="R1128" s="37"/>
      <c r="S1128" s="38"/>
      <c r="T1128" s="36"/>
      <c r="U1128" s="36"/>
      <c r="V1128" s="36"/>
      <c r="W1128" s="36"/>
      <c r="X1128" s="39"/>
      <c r="Y1128" s="35"/>
      <c r="Z1128" s="35"/>
    </row>
    <row r="1129" spans="1:26" x14ac:dyDescent="0.25">
      <c r="A1129" s="33"/>
      <c r="B1129" s="34"/>
      <c r="C1129" s="35"/>
      <c r="D1129" s="35"/>
      <c r="E1129" s="35"/>
      <c r="F1129" s="35"/>
      <c r="G1129" s="35"/>
      <c r="H1129" s="35"/>
      <c r="I1129" s="35"/>
      <c r="J1129" s="35"/>
      <c r="K1129" s="36"/>
      <c r="L1129" s="37"/>
      <c r="M1129" s="37"/>
      <c r="N1129" s="37"/>
      <c r="O1129" s="37"/>
      <c r="P1129" s="37"/>
      <c r="Q1129" s="37"/>
      <c r="R1129" s="37"/>
      <c r="S1129" s="38"/>
      <c r="T1129" s="36"/>
      <c r="U1129" s="36"/>
      <c r="V1129" s="36"/>
      <c r="W1129" s="36"/>
      <c r="X1129" s="39"/>
      <c r="Y1129" s="35"/>
      <c r="Z1129" s="35"/>
    </row>
    <row r="1130" spans="1:26" x14ac:dyDescent="0.25">
      <c r="A1130" s="33"/>
      <c r="B1130" s="34"/>
      <c r="C1130" s="35"/>
      <c r="D1130" s="35"/>
      <c r="E1130" s="35"/>
      <c r="F1130" s="35"/>
      <c r="G1130" s="35"/>
      <c r="H1130" s="35"/>
      <c r="I1130" s="35"/>
      <c r="J1130" s="35"/>
      <c r="K1130" s="36"/>
      <c r="L1130" s="37"/>
      <c r="M1130" s="37"/>
      <c r="N1130" s="37"/>
      <c r="O1130" s="37"/>
      <c r="P1130" s="37"/>
      <c r="Q1130" s="37"/>
      <c r="R1130" s="37"/>
      <c r="S1130" s="38"/>
      <c r="T1130" s="36"/>
      <c r="U1130" s="36"/>
      <c r="V1130" s="36"/>
      <c r="W1130" s="36"/>
      <c r="X1130" s="39"/>
      <c r="Y1130" s="35"/>
      <c r="Z1130" s="35"/>
    </row>
    <row r="1131" spans="1:26" x14ac:dyDescent="0.25">
      <c r="A1131" s="33"/>
      <c r="B1131" s="34"/>
      <c r="C1131" s="35"/>
      <c r="D1131" s="35"/>
      <c r="E1131" s="35"/>
      <c r="F1131" s="35"/>
      <c r="G1131" s="35"/>
      <c r="H1131" s="35"/>
      <c r="I1131" s="35"/>
      <c r="J1131" s="35"/>
      <c r="K1131" s="36"/>
      <c r="L1131" s="37"/>
      <c r="M1131" s="37"/>
      <c r="N1131" s="37"/>
      <c r="O1131" s="37"/>
      <c r="P1131" s="37"/>
      <c r="Q1131" s="37"/>
      <c r="R1131" s="37"/>
      <c r="S1131" s="38"/>
      <c r="T1131" s="36"/>
      <c r="U1131" s="36"/>
      <c r="V1131" s="36"/>
      <c r="W1131" s="36"/>
      <c r="X1131" s="39"/>
      <c r="Y1131" s="35"/>
      <c r="Z1131" s="35"/>
    </row>
    <row r="1132" spans="1:26" x14ac:dyDescent="0.25">
      <c r="A1132" s="33"/>
      <c r="B1132" s="34"/>
      <c r="C1132" s="35"/>
      <c r="D1132" s="35"/>
      <c r="E1132" s="35"/>
      <c r="F1132" s="35"/>
      <c r="G1132" s="35"/>
      <c r="H1132" s="35"/>
      <c r="I1132" s="35"/>
      <c r="J1132" s="35"/>
      <c r="K1132" s="36"/>
      <c r="L1132" s="37"/>
      <c r="M1132" s="37"/>
      <c r="N1132" s="37"/>
      <c r="O1132" s="37"/>
      <c r="P1132" s="37"/>
      <c r="Q1132" s="37"/>
      <c r="R1132" s="37"/>
      <c r="S1132" s="38"/>
      <c r="T1132" s="36"/>
      <c r="U1132" s="36"/>
      <c r="V1132" s="36"/>
      <c r="W1132" s="36"/>
      <c r="X1132" s="39"/>
      <c r="Y1132" s="35"/>
      <c r="Z1132" s="35"/>
    </row>
    <row r="1133" spans="1:26" x14ac:dyDescent="0.25">
      <c r="A1133" s="33"/>
      <c r="B1133" s="34"/>
      <c r="C1133" s="35"/>
      <c r="D1133" s="35"/>
      <c r="E1133" s="35"/>
      <c r="F1133" s="35"/>
      <c r="G1133" s="35"/>
      <c r="H1133" s="35"/>
      <c r="I1133" s="35"/>
      <c r="J1133" s="35"/>
      <c r="K1133" s="36"/>
      <c r="L1133" s="37"/>
      <c r="M1133" s="37"/>
      <c r="N1133" s="37"/>
      <c r="O1133" s="37"/>
      <c r="P1133" s="37"/>
      <c r="Q1133" s="37"/>
      <c r="R1133" s="37"/>
      <c r="S1133" s="38"/>
      <c r="T1133" s="36"/>
      <c r="U1133" s="36"/>
      <c r="V1133" s="36"/>
      <c r="W1133" s="36"/>
      <c r="X1133" s="39"/>
      <c r="Y1133" s="35"/>
      <c r="Z1133" s="35"/>
    </row>
    <row r="1134" spans="1:26" x14ac:dyDescent="0.25">
      <c r="A1134" s="33"/>
      <c r="B1134" s="34"/>
      <c r="C1134" s="35"/>
      <c r="D1134" s="35"/>
      <c r="E1134" s="35"/>
      <c r="F1134" s="35"/>
      <c r="G1134" s="35"/>
      <c r="H1134" s="35"/>
      <c r="I1134" s="35"/>
      <c r="J1134" s="35"/>
      <c r="K1134" s="36"/>
      <c r="L1134" s="37"/>
      <c r="M1134" s="37"/>
      <c r="N1134" s="37"/>
      <c r="O1134" s="37"/>
      <c r="P1134" s="37"/>
      <c r="Q1134" s="37"/>
      <c r="R1134" s="37"/>
      <c r="S1134" s="38"/>
      <c r="T1134" s="36"/>
      <c r="U1134" s="36"/>
      <c r="V1134" s="36"/>
      <c r="W1134" s="36"/>
      <c r="X1134" s="39"/>
      <c r="Y1134" s="35"/>
      <c r="Z1134" s="35"/>
    </row>
    <row r="1135" spans="1:26" x14ac:dyDescent="0.25">
      <c r="A1135" s="33"/>
      <c r="B1135" s="34"/>
      <c r="C1135" s="35"/>
      <c r="D1135" s="35"/>
      <c r="E1135" s="35"/>
      <c r="F1135" s="35"/>
      <c r="G1135" s="35"/>
      <c r="H1135" s="35"/>
      <c r="I1135" s="35"/>
      <c r="J1135" s="35"/>
      <c r="K1135" s="36"/>
      <c r="L1135" s="37"/>
      <c r="M1135" s="37"/>
      <c r="N1135" s="37"/>
      <c r="O1135" s="37"/>
      <c r="P1135" s="37"/>
      <c r="Q1135" s="37"/>
      <c r="R1135" s="37"/>
      <c r="S1135" s="38"/>
      <c r="T1135" s="36"/>
      <c r="U1135" s="36"/>
      <c r="V1135" s="36"/>
      <c r="W1135" s="36"/>
      <c r="X1135" s="39"/>
      <c r="Y1135" s="35"/>
      <c r="Z1135" s="35"/>
    </row>
    <row r="1136" spans="1:26" x14ac:dyDescent="0.25">
      <c r="A1136" s="33"/>
      <c r="B1136" s="34"/>
      <c r="C1136" s="35"/>
      <c r="D1136" s="35"/>
      <c r="E1136" s="35"/>
      <c r="F1136" s="35"/>
      <c r="G1136" s="35"/>
      <c r="H1136" s="35"/>
      <c r="I1136" s="35"/>
      <c r="J1136" s="35"/>
      <c r="K1136" s="36"/>
      <c r="L1136" s="37"/>
      <c r="M1136" s="37"/>
      <c r="N1136" s="37"/>
      <c r="O1136" s="37"/>
      <c r="P1136" s="37"/>
      <c r="Q1136" s="37"/>
      <c r="R1136" s="37"/>
      <c r="S1136" s="38"/>
      <c r="T1136" s="36"/>
      <c r="U1136" s="36"/>
      <c r="V1136" s="36"/>
      <c r="W1136" s="36"/>
      <c r="X1136" s="39"/>
      <c r="Y1136" s="35"/>
      <c r="Z1136" s="35"/>
    </row>
    <row r="1137" spans="1:26" x14ac:dyDescent="0.25">
      <c r="A1137" s="33"/>
      <c r="B1137" s="34"/>
      <c r="C1137" s="35"/>
      <c r="D1137" s="35"/>
      <c r="E1137" s="35"/>
      <c r="F1137" s="35"/>
      <c r="G1137" s="35"/>
      <c r="H1137" s="35"/>
      <c r="I1137" s="35"/>
      <c r="J1137" s="35"/>
      <c r="K1137" s="36"/>
      <c r="L1137" s="37"/>
      <c r="M1137" s="37"/>
      <c r="N1137" s="37"/>
      <c r="O1137" s="37"/>
      <c r="P1137" s="37"/>
      <c r="Q1137" s="37"/>
      <c r="R1137" s="37"/>
      <c r="S1137" s="38"/>
      <c r="T1137" s="36"/>
      <c r="U1137" s="36"/>
      <c r="V1137" s="36"/>
      <c r="W1137" s="36"/>
      <c r="X1137" s="39"/>
      <c r="Y1137" s="35"/>
      <c r="Z1137" s="35"/>
    </row>
    <row r="1138" spans="1:26" x14ac:dyDescent="0.25">
      <c r="A1138" s="33"/>
      <c r="B1138" s="34"/>
      <c r="C1138" s="35"/>
      <c r="D1138" s="35"/>
      <c r="E1138" s="35"/>
      <c r="F1138" s="35"/>
      <c r="G1138" s="35"/>
      <c r="H1138" s="35"/>
      <c r="I1138" s="35"/>
      <c r="J1138" s="35"/>
      <c r="K1138" s="36"/>
      <c r="L1138" s="37"/>
      <c r="M1138" s="37"/>
      <c r="N1138" s="37"/>
      <c r="O1138" s="37"/>
      <c r="P1138" s="37"/>
      <c r="Q1138" s="37"/>
      <c r="R1138" s="37"/>
      <c r="S1138" s="38"/>
      <c r="T1138" s="36"/>
      <c r="U1138" s="36"/>
      <c r="V1138" s="36"/>
      <c r="W1138" s="36"/>
      <c r="X1138" s="39"/>
      <c r="Y1138" s="35"/>
      <c r="Z1138" s="35"/>
    </row>
    <row r="1139" spans="1:26" x14ac:dyDescent="0.25">
      <c r="A1139" s="33"/>
      <c r="B1139" s="34"/>
      <c r="C1139" s="35"/>
      <c r="D1139" s="35"/>
      <c r="E1139" s="35"/>
      <c r="F1139" s="35"/>
      <c r="G1139" s="35"/>
      <c r="H1139" s="35"/>
      <c r="I1139" s="35"/>
      <c r="J1139" s="35"/>
      <c r="K1139" s="36"/>
      <c r="L1139" s="37"/>
      <c r="M1139" s="37"/>
      <c r="N1139" s="37"/>
      <c r="O1139" s="37"/>
      <c r="P1139" s="37"/>
      <c r="Q1139" s="37"/>
      <c r="R1139" s="37"/>
      <c r="S1139" s="38"/>
      <c r="T1139" s="36"/>
      <c r="U1139" s="36"/>
      <c r="V1139" s="36"/>
      <c r="W1139" s="36"/>
      <c r="X1139" s="39"/>
      <c r="Y1139" s="35"/>
      <c r="Z1139" s="35"/>
    </row>
    <row r="1140" spans="1:26" x14ac:dyDescent="0.25">
      <c r="A1140" s="33"/>
      <c r="B1140" s="34"/>
      <c r="C1140" s="35"/>
      <c r="D1140" s="35"/>
      <c r="E1140" s="35"/>
      <c r="F1140" s="35"/>
      <c r="G1140" s="35"/>
      <c r="H1140" s="35"/>
      <c r="I1140" s="35"/>
      <c r="J1140" s="35"/>
      <c r="K1140" s="36"/>
      <c r="L1140" s="37"/>
      <c r="M1140" s="37"/>
      <c r="N1140" s="37"/>
      <c r="O1140" s="37"/>
      <c r="P1140" s="37"/>
      <c r="Q1140" s="37"/>
      <c r="R1140" s="37"/>
      <c r="S1140" s="38"/>
      <c r="T1140" s="36"/>
      <c r="U1140" s="36"/>
      <c r="V1140" s="36"/>
      <c r="W1140" s="36"/>
      <c r="X1140" s="39"/>
      <c r="Y1140" s="35"/>
      <c r="Z1140" s="35"/>
    </row>
    <row r="1141" spans="1:26" x14ac:dyDescent="0.25">
      <c r="A1141" s="33"/>
      <c r="B1141" s="34"/>
      <c r="C1141" s="35"/>
      <c r="D1141" s="35"/>
      <c r="E1141" s="35"/>
      <c r="F1141" s="35"/>
      <c r="G1141" s="35"/>
      <c r="H1141" s="35"/>
      <c r="I1141" s="35"/>
      <c r="J1141" s="35"/>
      <c r="K1141" s="36"/>
      <c r="L1141" s="37"/>
      <c r="M1141" s="37"/>
      <c r="N1141" s="37"/>
      <c r="O1141" s="37"/>
      <c r="P1141" s="37"/>
      <c r="Q1141" s="37"/>
      <c r="R1141" s="37"/>
      <c r="S1141" s="38"/>
      <c r="T1141" s="36"/>
      <c r="U1141" s="36"/>
      <c r="V1141" s="36"/>
      <c r="W1141" s="36"/>
      <c r="X1141" s="39"/>
      <c r="Y1141" s="35"/>
      <c r="Z1141" s="35"/>
    </row>
    <row r="1142" spans="1:26" x14ac:dyDescent="0.25">
      <c r="A1142" s="33"/>
      <c r="B1142" s="34"/>
      <c r="C1142" s="35"/>
      <c r="D1142" s="35"/>
      <c r="E1142" s="35"/>
      <c r="F1142" s="35"/>
      <c r="G1142" s="35"/>
      <c r="H1142" s="35"/>
      <c r="I1142" s="35"/>
      <c r="J1142" s="35"/>
      <c r="K1142" s="36"/>
      <c r="L1142" s="37"/>
      <c r="M1142" s="37"/>
      <c r="N1142" s="37"/>
      <c r="O1142" s="37"/>
      <c r="P1142" s="37"/>
      <c r="Q1142" s="37"/>
      <c r="R1142" s="37"/>
      <c r="S1142" s="38"/>
      <c r="T1142" s="36"/>
      <c r="U1142" s="36"/>
      <c r="V1142" s="36"/>
      <c r="W1142" s="36"/>
      <c r="X1142" s="39"/>
      <c r="Y1142" s="35"/>
      <c r="Z1142" s="35"/>
    </row>
    <row r="1143" spans="1:26" x14ac:dyDescent="0.25">
      <c r="A1143" s="33"/>
      <c r="B1143" s="34"/>
      <c r="C1143" s="35"/>
      <c r="D1143" s="35"/>
      <c r="E1143" s="35"/>
      <c r="F1143" s="35"/>
      <c r="G1143" s="35"/>
      <c r="H1143" s="35"/>
      <c r="I1143" s="35"/>
      <c r="J1143" s="35"/>
      <c r="K1143" s="36"/>
      <c r="L1143" s="37"/>
      <c r="M1143" s="37"/>
      <c r="N1143" s="37"/>
      <c r="O1143" s="37"/>
      <c r="P1143" s="37"/>
      <c r="Q1143" s="37"/>
      <c r="R1143" s="37"/>
      <c r="S1143" s="38"/>
      <c r="T1143" s="36"/>
      <c r="U1143" s="36"/>
      <c r="V1143" s="36"/>
      <c r="W1143" s="36"/>
      <c r="X1143" s="39"/>
      <c r="Y1143" s="35"/>
      <c r="Z1143" s="35"/>
    </row>
    <row r="1144" spans="1:26" x14ac:dyDescent="0.25">
      <c r="A1144" s="33"/>
      <c r="B1144" s="34"/>
      <c r="C1144" s="35"/>
      <c r="D1144" s="35"/>
      <c r="E1144" s="35"/>
      <c r="F1144" s="35"/>
      <c r="G1144" s="35"/>
      <c r="H1144" s="35"/>
      <c r="I1144" s="35"/>
      <c r="J1144" s="35"/>
      <c r="K1144" s="36"/>
      <c r="L1144" s="37"/>
      <c r="M1144" s="37"/>
      <c r="N1144" s="37"/>
      <c r="O1144" s="37"/>
      <c r="P1144" s="37"/>
      <c r="Q1144" s="37"/>
      <c r="R1144" s="37"/>
      <c r="S1144" s="38"/>
      <c r="T1144" s="36"/>
      <c r="U1144" s="36"/>
      <c r="V1144" s="36"/>
      <c r="W1144" s="36"/>
      <c r="X1144" s="39"/>
      <c r="Y1144" s="35"/>
      <c r="Z1144" s="35"/>
    </row>
    <row r="1145" spans="1:26" x14ac:dyDescent="0.25">
      <c r="A1145" s="33"/>
      <c r="B1145" s="34"/>
      <c r="C1145" s="35"/>
      <c r="D1145" s="35"/>
      <c r="E1145" s="35"/>
      <c r="F1145" s="35"/>
      <c r="G1145" s="35"/>
      <c r="H1145" s="35"/>
      <c r="I1145" s="35"/>
      <c r="J1145" s="35"/>
      <c r="K1145" s="36"/>
      <c r="L1145" s="37"/>
      <c r="M1145" s="37"/>
      <c r="N1145" s="37"/>
      <c r="O1145" s="37"/>
      <c r="P1145" s="37"/>
      <c r="Q1145" s="37"/>
      <c r="R1145" s="37"/>
      <c r="S1145" s="38"/>
      <c r="T1145" s="36"/>
      <c r="U1145" s="36"/>
      <c r="V1145" s="36"/>
      <c r="W1145" s="36"/>
      <c r="X1145" s="39"/>
      <c r="Y1145" s="35"/>
      <c r="Z1145" s="35"/>
    </row>
    <row r="1146" spans="1:26" x14ac:dyDescent="0.25">
      <c r="A1146" s="33"/>
      <c r="B1146" s="34"/>
      <c r="C1146" s="35"/>
      <c r="D1146" s="35"/>
      <c r="E1146" s="35"/>
      <c r="F1146" s="35"/>
      <c r="G1146" s="35"/>
      <c r="H1146" s="35"/>
      <c r="I1146" s="35"/>
      <c r="J1146" s="35"/>
      <c r="K1146" s="36"/>
      <c r="L1146" s="37"/>
      <c r="M1146" s="37"/>
      <c r="N1146" s="37"/>
      <c r="O1146" s="37"/>
      <c r="P1146" s="37"/>
      <c r="Q1146" s="37"/>
      <c r="R1146" s="37"/>
      <c r="S1146" s="38"/>
      <c r="T1146" s="36"/>
      <c r="U1146" s="36"/>
      <c r="V1146" s="36"/>
      <c r="W1146" s="36"/>
      <c r="X1146" s="39"/>
      <c r="Y1146" s="35"/>
      <c r="Z1146" s="35"/>
    </row>
    <row r="1147" spans="1:26" x14ac:dyDescent="0.25">
      <c r="A1147" s="33"/>
      <c r="B1147" s="34"/>
      <c r="C1147" s="35"/>
      <c r="D1147" s="35"/>
      <c r="E1147" s="35"/>
      <c r="F1147" s="35"/>
      <c r="G1147" s="35"/>
      <c r="H1147" s="35"/>
      <c r="I1147" s="35"/>
      <c r="J1147" s="35"/>
      <c r="K1147" s="36"/>
      <c r="L1147" s="37"/>
      <c r="M1147" s="37"/>
      <c r="N1147" s="37"/>
      <c r="O1147" s="37"/>
      <c r="P1147" s="37"/>
      <c r="Q1147" s="37"/>
      <c r="R1147" s="37"/>
      <c r="S1147" s="38"/>
      <c r="T1147" s="36"/>
      <c r="U1147" s="36"/>
      <c r="V1147" s="36"/>
      <c r="W1147" s="36"/>
      <c r="X1147" s="39"/>
      <c r="Y1147" s="35"/>
      <c r="Z1147" s="35"/>
    </row>
    <row r="1148" spans="1:26" x14ac:dyDescent="0.25">
      <c r="A1148" s="33"/>
      <c r="B1148" s="34"/>
      <c r="C1148" s="35"/>
      <c r="D1148" s="35"/>
      <c r="E1148" s="35"/>
      <c r="F1148" s="35"/>
      <c r="G1148" s="35"/>
      <c r="H1148" s="35"/>
      <c r="I1148" s="35"/>
      <c r="J1148" s="35"/>
      <c r="K1148" s="36"/>
      <c r="L1148" s="37"/>
      <c r="M1148" s="37"/>
      <c r="N1148" s="37"/>
      <c r="O1148" s="37"/>
      <c r="P1148" s="37"/>
      <c r="Q1148" s="37"/>
      <c r="R1148" s="37"/>
      <c r="S1148" s="38"/>
      <c r="T1148" s="36"/>
      <c r="U1148" s="36"/>
      <c r="V1148" s="36"/>
      <c r="W1148" s="36"/>
      <c r="X1148" s="39"/>
      <c r="Y1148" s="35"/>
      <c r="Z1148" s="35"/>
    </row>
    <row r="1149" spans="1:26" x14ac:dyDescent="0.25">
      <c r="A1149" s="33"/>
      <c r="B1149" s="34"/>
      <c r="C1149" s="35"/>
      <c r="D1149" s="35"/>
      <c r="E1149" s="35"/>
      <c r="F1149" s="35"/>
      <c r="G1149" s="35"/>
      <c r="H1149" s="35"/>
      <c r="I1149" s="35"/>
      <c r="J1149" s="35"/>
      <c r="K1149" s="36"/>
      <c r="L1149" s="37"/>
      <c r="M1149" s="37"/>
      <c r="N1149" s="37"/>
      <c r="O1149" s="37"/>
      <c r="P1149" s="37"/>
      <c r="Q1149" s="37"/>
      <c r="R1149" s="37"/>
      <c r="S1149" s="38"/>
      <c r="T1149" s="36"/>
      <c r="U1149" s="36"/>
      <c r="V1149" s="36"/>
      <c r="W1149" s="36"/>
      <c r="X1149" s="39"/>
      <c r="Y1149" s="35"/>
      <c r="Z1149" s="35"/>
    </row>
    <row r="1150" spans="1:26" x14ac:dyDescent="0.25">
      <c r="A1150" s="33"/>
      <c r="B1150" s="34"/>
      <c r="C1150" s="35"/>
      <c r="D1150" s="35"/>
      <c r="E1150" s="35"/>
      <c r="F1150" s="35"/>
      <c r="G1150" s="35"/>
      <c r="H1150" s="35"/>
      <c r="I1150" s="35"/>
      <c r="J1150" s="35"/>
      <c r="K1150" s="36"/>
      <c r="L1150" s="37"/>
      <c r="M1150" s="37"/>
      <c r="N1150" s="37"/>
      <c r="O1150" s="37"/>
      <c r="P1150" s="37"/>
      <c r="Q1150" s="37"/>
      <c r="R1150" s="37"/>
      <c r="S1150" s="38"/>
      <c r="T1150" s="36"/>
      <c r="U1150" s="36"/>
      <c r="V1150" s="36"/>
      <c r="W1150" s="36"/>
      <c r="X1150" s="39"/>
      <c r="Y1150" s="35"/>
      <c r="Z1150" s="35"/>
    </row>
    <row r="1151" spans="1:26" x14ac:dyDescent="0.25">
      <c r="A1151" s="33"/>
      <c r="B1151" s="34"/>
      <c r="C1151" s="35"/>
      <c r="D1151" s="35"/>
      <c r="E1151" s="35"/>
      <c r="F1151" s="35"/>
      <c r="G1151" s="35"/>
      <c r="H1151" s="35"/>
      <c r="I1151" s="35"/>
      <c r="J1151" s="35"/>
      <c r="K1151" s="36"/>
      <c r="L1151" s="37"/>
      <c r="M1151" s="37"/>
      <c r="N1151" s="37"/>
      <c r="O1151" s="37"/>
      <c r="P1151" s="37"/>
      <c r="Q1151" s="37"/>
      <c r="R1151" s="37"/>
      <c r="S1151" s="38"/>
      <c r="T1151" s="36"/>
      <c r="U1151" s="36"/>
      <c r="V1151" s="36"/>
      <c r="W1151" s="36"/>
      <c r="X1151" s="39"/>
      <c r="Y1151" s="35"/>
      <c r="Z1151" s="35"/>
    </row>
    <row r="1152" spans="1:26" x14ac:dyDescent="0.25">
      <c r="A1152" s="33"/>
      <c r="B1152" s="34"/>
      <c r="C1152" s="35"/>
      <c r="D1152" s="35"/>
      <c r="E1152" s="35"/>
      <c r="F1152" s="35"/>
      <c r="G1152" s="35"/>
      <c r="H1152" s="35"/>
      <c r="I1152" s="35"/>
      <c r="J1152" s="35"/>
      <c r="K1152" s="36"/>
      <c r="L1152" s="37"/>
      <c r="M1152" s="37"/>
      <c r="N1152" s="37"/>
      <c r="O1152" s="37"/>
      <c r="P1152" s="37"/>
      <c r="Q1152" s="37"/>
      <c r="R1152" s="37"/>
      <c r="S1152" s="38"/>
      <c r="T1152" s="36"/>
      <c r="U1152" s="36"/>
      <c r="V1152" s="36"/>
      <c r="W1152" s="36"/>
      <c r="X1152" s="39"/>
      <c r="Y1152" s="35"/>
      <c r="Z1152" s="35"/>
    </row>
    <row r="1153" spans="1:26" x14ac:dyDescent="0.25">
      <c r="A1153" s="33"/>
      <c r="B1153" s="34"/>
      <c r="C1153" s="35"/>
      <c r="D1153" s="35"/>
      <c r="E1153" s="35"/>
      <c r="F1153" s="35"/>
      <c r="G1153" s="35"/>
      <c r="H1153" s="35"/>
      <c r="I1153" s="35"/>
      <c r="J1153" s="35"/>
      <c r="K1153" s="36"/>
      <c r="L1153" s="37"/>
      <c r="M1153" s="37"/>
      <c r="N1153" s="37"/>
      <c r="O1153" s="37"/>
      <c r="P1153" s="37"/>
      <c r="Q1153" s="37"/>
      <c r="R1153" s="37"/>
      <c r="S1153" s="38"/>
      <c r="T1153" s="36"/>
      <c r="U1153" s="36"/>
      <c r="V1153" s="36"/>
      <c r="W1153" s="36"/>
      <c r="X1153" s="39"/>
      <c r="Y1153" s="35"/>
      <c r="Z1153" s="35"/>
    </row>
    <row r="1154" spans="1:26" x14ac:dyDescent="0.25">
      <c r="A1154" s="33"/>
      <c r="B1154" s="34"/>
      <c r="C1154" s="35"/>
      <c r="D1154" s="35"/>
      <c r="E1154" s="35"/>
      <c r="F1154" s="35"/>
      <c r="G1154" s="35"/>
      <c r="H1154" s="35"/>
      <c r="I1154" s="35"/>
      <c r="J1154" s="35"/>
      <c r="K1154" s="36"/>
      <c r="L1154" s="37"/>
      <c r="M1154" s="37"/>
      <c r="N1154" s="37"/>
      <c r="O1154" s="37"/>
      <c r="P1154" s="37"/>
      <c r="Q1154" s="37"/>
      <c r="R1154" s="37"/>
      <c r="S1154" s="38"/>
      <c r="T1154" s="36"/>
      <c r="U1154" s="36"/>
      <c r="V1154" s="36"/>
      <c r="W1154" s="36"/>
      <c r="X1154" s="39"/>
      <c r="Y1154" s="35"/>
      <c r="Z1154" s="35"/>
    </row>
    <row r="1155" spans="1:26" x14ac:dyDescent="0.25">
      <c r="A1155" s="33"/>
      <c r="B1155" s="34"/>
      <c r="C1155" s="35"/>
      <c r="D1155" s="35"/>
      <c r="E1155" s="35"/>
      <c r="F1155" s="35"/>
      <c r="G1155" s="35"/>
      <c r="H1155" s="35"/>
      <c r="I1155" s="35"/>
      <c r="J1155" s="35"/>
      <c r="K1155" s="36"/>
      <c r="L1155" s="37"/>
      <c r="M1155" s="37"/>
      <c r="N1155" s="37"/>
      <c r="O1155" s="37"/>
      <c r="P1155" s="37"/>
      <c r="Q1155" s="37"/>
      <c r="R1155" s="37"/>
      <c r="S1155" s="38"/>
      <c r="T1155" s="36"/>
      <c r="U1155" s="36"/>
      <c r="V1155" s="36"/>
      <c r="W1155" s="36"/>
      <c r="X1155" s="39"/>
      <c r="Y1155" s="35"/>
      <c r="Z1155" s="35"/>
    </row>
    <row r="1156" spans="1:26" x14ac:dyDescent="0.25">
      <c r="A1156" s="33"/>
      <c r="B1156" s="34"/>
      <c r="C1156" s="35"/>
      <c r="D1156" s="35"/>
      <c r="E1156" s="35"/>
      <c r="F1156" s="35"/>
      <c r="G1156" s="35"/>
      <c r="H1156" s="35"/>
      <c r="I1156" s="35"/>
      <c r="J1156" s="35"/>
      <c r="K1156" s="36"/>
      <c r="L1156" s="37"/>
      <c r="M1156" s="37"/>
      <c r="N1156" s="37"/>
      <c r="O1156" s="37"/>
      <c r="P1156" s="37"/>
      <c r="Q1156" s="37"/>
      <c r="R1156" s="37"/>
      <c r="S1156" s="38"/>
      <c r="T1156" s="36"/>
      <c r="U1156" s="36"/>
      <c r="V1156" s="36"/>
      <c r="W1156" s="36"/>
      <c r="X1156" s="39"/>
      <c r="Y1156" s="35"/>
      <c r="Z1156" s="35"/>
    </row>
    <row r="1157" spans="1:26" x14ac:dyDescent="0.25">
      <c r="A1157" s="33"/>
      <c r="B1157" s="34"/>
      <c r="C1157" s="35"/>
      <c r="D1157" s="35"/>
      <c r="E1157" s="35"/>
      <c r="F1157" s="35"/>
      <c r="G1157" s="35"/>
      <c r="H1157" s="35"/>
      <c r="I1157" s="35"/>
      <c r="J1157" s="35"/>
      <c r="K1157" s="36"/>
      <c r="L1157" s="37"/>
      <c r="M1157" s="37"/>
      <c r="N1157" s="37"/>
      <c r="O1157" s="37"/>
      <c r="P1157" s="37"/>
      <c r="Q1157" s="37"/>
      <c r="R1157" s="37"/>
      <c r="S1157" s="38"/>
      <c r="T1157" s="36"/>
      <c r="U1157" s="36"/>
      <c r="V1157" s="36"/>
      <c r="W1157" s="36"/>
      <c r="X1157" s="39"/>
      <c r="Y1157" s="35"/>
      <c r="Z1157" s="35"/>
    </row>
    <row r="1158" spans="1:26" x14ac:dyDescent="0.25">
      <c r="A1158" s="33"/>
      <c r="B1158" s="34"/>
      <c r="C1158" s="35"/>
      <c r="D1158" s="35"/>
      <c r="E1158" s="35"/>
      <c r="F1158" s="35"/>
      <c r="G1158" s="35"/>
      <c r="H1158" s="35"/>
      <c r="I1158" s="35"/>
      <c r="J1158" s="35"/>
      <c r="K1158" s="36"/>
      <c r="L1158" s="37"/>
      <c r="M1158" s="37"/>
      <c r="N1158" s="37"/>
      <c r="O1158" s="37"/>
      <c r="P1158" s="37"/>
      <c r="Q1158" s="37"/>
      <c r="R1158" s="37"/>
      <c r="S1158" s="38"/>
      <c r="T1158" s="36"/>
      <c r="U1158" s="36"/>
      <c r="V1158" s="36"/>
      <c r="W1158" s="36"/>
      <c r="X1158" s="39"/>
      <c r="Y1158" s="35"/>
      <c r="Z1158" s="35"/>
    </row>
    <row r="1159" spans="1:26" x14ac:dyDescent="0.25">
      <c r="A1159" s="33"/>
      <c r="B1159" s="34"/>
      <c r="C1159" s="35"/>
      <c r="D1159" s="35"/>
      <c r="E1159" s="35"/>
      <c r="F1159" s="35"/>
      <c r="G1159" s="35"/>
      <c r="H1159" s="35"/>
      <c r="I1159" s="35"/>
      <c r="J1159" s="35"/>
      <c r="K1159" s="36"/>
      <c r="L1159" s="37"/>
      <c r="M1159" s="37"/>
      <c r="N1159" s="37"/>
      <c r="O1159" s="37"/>
      <c r="P1159" s="37"/>
      <c r="Q1159" s="37"/>
      <c r="R1159" s="37"/>
      <c r="S1159" s="38"/>
      <c r="T1159" s="36"/>
      <c r="U1159" s="36"/>
      <c r="V1159" s="36"/>
      <c r="W1159" s="36"/>
      <c r="X1159" s="39"/>
      <c r="Y1159" s="35"/>
      <c r="Z1159" s="35"/>
    </row>
    <row r="1160" spans="1:26" x14ac:dyDescent="0.25">
      <c r="A1160" s="33"/>
      <c r="B1160" s="34"/>
      <c r="C1160" s="35"/>
      <c r="D1160" s="35"/>
      <c r="E1160" s="35"/>
      <c r="F1160" s="35"/>
      <c r="G1160" s="35"/>
      <c r="H1160" s="35"/>
      <c r="I1160" s="35"/>
      <c r="J1160" s="35"/>
      <c r="K1160" s="36"/>
      <c r="L1160" s="37"/>
      <c r="M1160" s="37"/>
      <c r="N1160" s="37"/>
      <c r="O1160" s="37"/>
      <c r="P1160" s="37"/>
      <c r="Q1160" s="37"/>
      <c r="R1160" s="37"/>
      <c r="S1160" s="38"/>
      <c r="T1160" s="36"/>
      <c r="U1160" s="36"/>
      <c r="V1160" s="36"/>
      <c r="W1160" s="36"/>
      <c r="X1160" s="39"/>
      <c r="Y1160" s="35"/>
      <c r="Z1160" s="35"/>
    </row>
    <row r="1161" spans="1:26" x14ac:dyDescent="0.25">
      <c r="A1161" s="33"/>
      <c r="B1161" s="34"/>
      <c r="C1161" s="35"/>
      <c r="D1161" s="35"/>
      <c r="E1161" s="35"/>
      <c r="F1161" s="35"/>
      <c r="G1161" s="35"/>
      <c r="H1161" s="35"/>
      <c r="I1161" s="35"/>
      <c r="J1161" s="35"/>
      <c r="K1161" s="36"/>
      <c r="L1161" s="37"/>
      <c r="M1161" s="37"/>
      <c r="N1161" s="37"/>
      <c r="O1161" s="37"/>
      <c r="P1161" s="37"/>
      <c r="Q1161" s="37"/>
      <c r="R1161" s="37"/>
      <c r="S1161" s="38"/>
      <c r="T1161" s="36"/>
      <c r="U1161" s="36"/>
      <c r="V1161" s="36"/>
      <c r="W1161" s="36"/>
      <c r="X1161" s="39"/>
      <c r="Y1161" s="35"/>
      <c r="Z1161" s="35"/>
    </row>
    <row r="1162" spans="1:26" x14ac:dyDescent="0.25">
      <c r="A1162" s="33"/>
      <c r="B1162" s="34"/>
      <c r="C1162" s="35"/>
      <c r="D1162" s="35"/>
      <c r="E1162" s="35"/>
      <c r="F1162" s="35"/>
      <c r="G1162" s="35"/>
      <c r="H1162" s="35"/>
      <c r="I1162" s="35"/>
      <c r="J1162" s="35"/>
      <c r="K1162" s="36"/>
      <c r="L1162" s="37"/>
      <c r="M1162" s="37"/>
      <c r="N1162" s="37"/>
      <c r="O1162" s="37"/>
      <c r="P1162" s="37"/>
      <c r="Q1162" s="37"/>
      <c r="R1162" s="37"/>
      <c r="S1162" s="38"/>
      <c r="T1162" s="36"/>
      <c r="U1162" s="36"/>
      <c r="V1162" s="36"/>
      <c r="W1162" s="36"/>
      <c r="X1162" s="39"/>
      <c r="Y1162" s="35"/>
      <c r="Z1162" s="35"/>
    </row>
    <row r="1163" spans="1:26" x14ac:dyDescent="0.25">
      <c r="A1163" s="33"/>
      <c r="B1163" s="34"/>
      <c r="C1163" s="35"/>
      <c r="D1163" s="35"/>
      <c r="E1163" s="35"/>
      <c r="F1163" s="35"/>
      <c r="G1163" s="35"/>
      <c r="H1163" s="35"/>
      <c r="I1163" s="35"/>
      <c r="J1163" s="35"/>
      <c r="K1163" s="36"/>
      <c r="L1163" s="37"/>
      <c r="M1163" s="37"/>
      <c r="N1163" s="37"/>
      <c r="O1163" s="37"/>
      <c r="P1163" s="37"/>
      <c r="Q1163" s="37"/>
      <c r="R1163" s="37"/>
      <c r="S1163" s="38"/>
      <c r="T1163" s="36"/>
      <c r="U1163" s="36"/>
      <c r="V1163" s="36"/>
      <c r="W1163" s="36"/>
      <c r="X1163" s="39"/>
      <c r="Y1163" s="35"/>
      <c r="Z1163" s="35"/>
    </row>
    <row r="1164" spans="1:26" x14ac:dyDescent="0.25">
      <c r="A1164" s="33"/>
      <c r="B1164" s="34"/>
      <c r="C1164" s="35"/>
      <c r="D1164" s="35"/>
      <c r="E1164" s="35"/>
      <c r="F1164" s="35"/>
      <c r="G1164" s="35"/>
      <c r="H1164" s="35"/>
      <c r="I1164" s="35"/>
      <c r="J1164" s="35"/>
      <c r="K1164" s="36"/>
      <c r="L1164" s="37"/>
      <c r="M1164" s="37"/>
      <c r="N1164" s="37"/>
      <c r="O1164" s="37"/>
      <c r="P1164" s="37"/>
      <c r="Q1164" s="37"/>
      <c r="R1164" s="37"/>
      <c r="S1164" s="38"/>
      <c r="T1164" s="36"/>
      <c r="U1164" s="36"/>
      <c r="V1164" s="36"/>
      <c r="W1164" s="36"/>
      <c r="X1164" s="39"/>
      <c r="Y1164" s="35"/>
      <c r="Z1164" s="35"/>
    </row>
    <row r="1165" spans="1:26" x14ac:dyDescent="0.25">
      <c r="A1165" s="33"/>
      <c r="B1165" s="34"/>
      <c r="C1165" s="35"/>
      <c r="D1165" s="35"/>
      <c r="E1165" s="35"/>
      <c r="F1165" s="35"/>
      <c r="G1165" s="35"/>
      <c r="H1165" s="35"/>
      <c r="I1165" s="35"/>
      <c r="J1165" s="35"/>
      <c r="K1165" s="36"/>
      <c r="L1165" s="37"/>
      <c r="M1165" s="37"/>
      <c r="N1165" s="37"/>
      <c r="O1165" s="37"/>
      <c r="P1165" s="37"/>
      <c r="Q1165" s="37"/>
      <c r="R1165" s="37"/>
      <c r="S1165" s="38"/>
      <c r="T1165" s="36"/>
      <c r="U1165" s="36"/>
      <c r="V1165" s="36"/>
      <c r="W1165" s="36"/>
      <c r="X1165" s="39"/>
      <c r="Y1165" s="35"/>
      <c r="Z1165" s="35"/>
    </row>
    <row r="1166" spans="1:26" x14ac:dyDescent="0.25">
      <c r="A1166" s="33"/>
      <c r="B1166" s="34"/>
      <c r="C1166" s="35"/>
      <c r="D1166" s="35"/>
      <c r="E1166" s="35"/>
      <c r="F1166" s="35"/>
      <c r="G1166" s="35"/>
      <c r="H1166" s="35"/>
      <c r="I1166" s="35"/>
      <c r="J1166" s="35"/>
      <c r="K1166" s="36"/>
      <c r="L1166" s="37"/>
      <c r="M1166" s="37"/>
      <c r="N1166" s="37"/>
      <c r="O1166" s="37"/>
      <c r="P1166" s="37"/>
      <c r="Q1166" s="37"/>
      <c r="R1166" s="37"/>
      <c r="S1166" s="38"/>
      <c r="T1166" s="36"/>
      <c r="U1166" s="36"/>
      <c r="V1166" s="36"/>
      <c r="W1166" s="36"/>
      <c r="X1166" s="39"/>
      <c r="Y1166" s="35"/>
      <c r="Z1166" s="35"/>
    </row>
    <row r="1167" spans="1:26" x14ac:dyDescent="0.25">
      <c r="A1167" s="33"/>
      <c r="B1167" s="34"/>
      <c r="C1167" s="35"/>
      <c r="D1167" s="35"/>
      <c r="E1167" s="35"/>
      <c r="F1167" s="35"/>
      <c r="G1167" s="35"/>
      <c r="H1167" s="35"/>
      <c r="I1167" s="35"/>
      <c r="J1167" s="35"/>
      <c r="K1167" s="36"/>
      <c r="L1167" s="37"/>
      <c r="M1167" s="37"/>
      <c r="N1167" s="37"/>
      <c r="O1167" s="37"/>
      <c r="P1167" s="37"/>
      <c r="Q1167" s="37"/>
      <c r="R1167" s="37"/>
      <c r="S1167" s="38"/>
      <c r="T1167" s="36"/>
      <c r="U1167" s="36"/>
      <c r="V1167" s="36"/>
      <c r="W1167" s="36"/>
      <c r="X1167" s="39"/>
      <c r="Y1167" s="35"/>
      <c r="Z1167" s="35"/>
    </row>
    <row r="1168" spans="1:26" x14ac:dyDescent="0.25">
      <c r="A1168" s="33"/>
      <c r="B1168" s="34"/>
      <c r="C1168" s="35"/>
      <c r="D1168" s="35"/>
      <c r="E1168" s="35"/>
      <c r="F1168" s="35"/>
      <c r="G1168" s="35"/>
      <c r="H1168" s="35"/>
      <c r="I1168" s="35"/>
      <c r="J1168" s="35"/>
      <c r="K1168" s="36"/>
      <c r="L1168" s="37"/>
      <c r="M1168" s="37"/>
      <c r="N1168" s="37"/>
      <c r="O1168" s="37"/>
      <c r="P1168" s="37"/>
      <c r="Q1168" s="37"/>
      <c r="R1168" s="37"/>
      <c r="S1168" s="38"/>
      <c r="T1168" s="36"/>
      <c r="U1168" s="36"/>
      <c r="V1168" s="36"/>
      <c r="W1168" s="36"/>
      <c r="X1168" s="39"/>
      <c r="Y1168" s="35"/>
      <c r="Z1168" s="35"/>
    </row>
    <row r="1169" spans="1:26" x14ac:dyDescent="0.25">
      <c r="A1169" s="33"/>
      <c r="B1169" s="34"/>
      <c r="C1169" s="35"/>
      <c r="D1169" s="35"/>
      <c r="E1169" s="35"/>
      <c r="F1169" s="35"/>
      <c r="G1169" s="35"/>
      <c r="H1169" s="35"/>
      <c r="I1169" s="35"/>
      <c r="J1169" s="35"/>
      <c r="K1169" s="36"/>
      <c r="L1169" s="37"/>
      <c r="M1169" s="37"/>
      <c r="N1169" s="37"/>
      <c r="O1169" s="37"/>
      <c r="P1169" s="37"/>
      <c r="Q1169" s="37"/>
      <c r="R1169" s="37"/>
      <c r="S1169" s="38"/>
      <c r="T1169" s="36"/>
      <c r="U1169" s="36"/>
      <c r="V1169" s="36"/>
      <c r="W1169" s="36"/>
      <c r="X1169" s="39"/>
      <c r="Y1169" s="35"/>
      <c r="Z1169" s="35"/>
    </row>
    <row r="1170" spans="1:26" x14ac:dyDescent="0.25">
      <c r="A1170" s="33"/>
      <c r="B1170" s="34"/>
      <c r="C1170" s="35"/>
      <c r="D1170" s="35"/>
      <c r="E1170" s="35"/>
      <c r="F1170" s="35"/>
      <c r="G1170" s="35"/>
      <c r="H1170" s="35"/>
      <c r="I1170" s="35"/>
      <c r="J1170" s="35"/>
      <c r="K1170" s="36"/>
      <c r="L1170" s="37"/>
      <c r="M1170" s="37"/>
      <c r="N1170" s="37"/>
      <c r="O1170" s="37"/>
      <c r="P1170" s="37"/>
      <c r="Q1170" s="37"/>
      <c r="R1170" s="37"/>
      <c r="S1170" s="38"/>
      <c r="T1170" s="36"/>
      <c r="U1170" s="36"/>
      <c r="V1170" s="36"/>
      <c r="W1170" s="36"/>
      <c r="X1170" s="39"/>
      <c r="Y1170" s="35"/>
      <c r="Z1170" s="35"/>
    </row>
    <row r="1171" spans="1:26" x14ac:dyDescent="0.25">
      <c r="A1171" s="33"/>
      <c r="B1171" s="34"/>
      <c r="C1171" s="35"/>
      <c r="D1171" s="35"/>
      <c r="E1171" s="35"/>
      <c r="F1171" s="35"/>
      <c r="G1171" s="35"/>
      <c r="H1171" s="35"/>
      <c r="I1171" s="35"/>
      <c r="J1171" s="35"/>
      <c r="K1171" s="36"/>
      <c r="L1171" s="37"/>
      <c r="M1171" s="37"/>
      <c r="N1171" s="37"/>
      <c r="O1171" s="37"/>
      <c r="P1171" s="37"/>
      <c r="Q1171" s="37"/>
      <c r="R1171" s="37"/>
      <c r="S1171" s="38"/>
      <c r="T1171" s="36"/>
      <c r="U1171" s="36"/>
      <c r="V1171" s="36"/>
      <c r="W1171" s="36"/>
      <c r="X1171" s="39"/>
      <c r="Y1171" s="35"/>
      <c r="Z1171" s="35"/>
    </row>
    <row r="1172" spans="1:26" x14ac:dyDescent="0.25">
      <c r="A1172" s="33"/>
      <c r="B1172" s="34"/>
      <c r="C1172" s="35"/>
      <c r="D1172" s="35"/>
      <c r="E1172" s="35"/>
      <c r="F1172" s="35"/>
      <c r="G1172" s="35"/>
      <c r="H1172" s="35"/>
      <c r="I1172" s="35"/>
      <c r="J1172" s="35"/>
      <c r="K1172" s="36"/>
      <c r="L1172" s="37"/>
      <c r="M1172" s="37"/>
      <c r="N1172" s="37"/>
      <c r="O1172" s="37"/>
      <c r="P1172" s="37"/>
      <c r="Q1172" s="37"/>
      <c r="R1172" s="37"/>
      <c r="S1172" s="38"/>
      <c r="T1172" s="36"/>
      <c r="U1172" s="36"/>
      <c r="V1172" s="36"/>
      <c r="W1172" s="36"/>
      <c r="X1172" s="39"/>
      <c r="Y1172" s="35"/>
      <c r="Z1172" s="35"/>
    </row>
    <row r="1173" spans="1:26" x14ac:dyDescent="0.25">
      <c r="A1173" s="33"/>
      <c r="B1173" s="34"/>
      <c r="C1173" s="35"/>
      <c r="D1173" s="35"/>
      <c r="E1173" s="35"/>
      <c r="F1173" s="35"/>
      <c r="G1173" s="35"/>
      <c r="H1173" s="35"/>
      <c r="I1173" s="35"/>
      <c r="J1173" s="35"/>
      <c r="K1173" s="36"/>
      <c r="L1173" s="37"/>
      <c r="M1173" s="37"/>
      <c r="N1173" s="37"/>
      <c r="O1173" s="37"/>
      <c r="P1173" s="37"/>
      <c r="Q1173" s="37"/>
      <c r="R1173" s="37"/>
      <c r="S1173" s="38"/>
      <c r="T1173" s="36"/>
      <c r="U1173" s="36"/>
      <c r="V1173" s="36"/>
      <c r="W1173" s="36"/>
      <c r="X1173" s="39"/>
      <c r="Y1173" s="35"/>
      <c r="Z1173" s="35"/>
    </row>
    <row r="1174" spans="1:26" x14ac:dyDescent="0.25">
      <c r="A1174" s="33"/>
      <c r="B1174" s="34"/>
      <c r="C1174" s="35"/>
      <c r="D1174" s="35"/>
      <c r="E1174" s="35"/>
      <c r="F1174" s="35"/>
      <c r="G1174" s="35"/>
      <c r="H1174" s="35"/>
      <c r="I1174" s="35"/>
      <c r="J1174" s="35"/>
      <c r="K1174" s="36"/>
      <c r="L1174" s="37"/>
      <c r="M1174" s="37"/>
      <c r="N1174" s="37"/>
      <c r="O1174" s="37"/>
      <c r="P1174" s="37"/>
      <c r="Q1174" s="37"/>
      <c r="R1174" s="37"/>
      <c r="S1174" s="38"/>
      <c r="T1174" s="36"/>
      <c r="U1174" s="36"/>
      <c r="V1174" s="36"/>
      <c r="W1174" s="36"/>
      <c r="X1174" s="39"/>
      <c r="Y1174" s="35"/>
      <c r="Z1174" s="35"/>
    </row>
    <row r="1175" spans="1:26" x14ac:dyDescent="0.25">
      <c r="A1175" s="33"/>
      <c r="B1175" s="34"/>
      <c r="C1175" s="35"/>
      <c r="D1175" s="35"/>
      <c r="E1175" s="35"/>
      <c r="F1175" s="35"/>
      <c r="G1175" s="35"/>
      <c r="H1175" s="35"/>
      <c r="I1175" s="35"/>
      <c r="J1175" s="35"/>
      <c r="K1175" s="36"/>
      <c r="L1175" s="37"/>
      <c r="M1175" s="37"/>
      <c r="N1175" s="37"/>
      <c r="O1175" s="37"/>
      <c r="P1175" s="37"/>
      <c r="Q1175" s="37"/>
      <c r="R1175" s="37"/>
      <c r="S1175" s="38"/>
      <c r="T1175" s="36"/>
      <c r="U1175" s="36"/>
      <c r="V1175" s="36"/>
      <c r="W1175" s="36"/>
      <c r="X1175" s="39"/>
      <c r="Y1175" s="35"/>
      <c r="Z1175" s="35"/>
    </row>
    <row r="1176" spans="1:26" x14ac:dyDescent="0.25">
      <c r="A1176" s="33"/>
      <c r="B1176" s="34"/>
      <c r="C1176" s="35"/>
      <c r="D1176" s="35"/>
      <c r="E1176" s="35"/>
      <c r="F1176" s="35"/>
      <c r="G1176" s="35"/>
      <c r="H1176" s="35"/>
      <c r="I1176" s="35"/>
      <c r="J1176" s="35"/>
      <c r="K1176" s="36"/>
      <c r="L1176" s="37"/>
      <c r="M1176" s="37"/>
      <c r="N1176" s="37"/>
      <c r="O1176" s="37"/>
      <c r="P1176" s="37"/>
      <c r="Q1176" s="37"/>
      <c r="R1176" s="37"/>
      <c r="S1176" s="38"/>
      <c r="T1176" s="36"/>
      <c r="U1176" s="36"/>
      <c r="V1176" s="36"/>
      <c r="W1176" s="36"/>
      <c r="X1176" s="39"/>
      <c r="Y1176" s="35"/>
      <c r="Z1176" s="35"/>
    </row>
    <row r="1177" spans="1:26" x14ac:dyDescent="0.25">
      <c r="A1177" s="33"/>
      <c r="B1177" s="34"/>
      <c r="C1177" s="35"/>
      <c r="D1177" s="35"/>
      <c r="E1177" s="35"/>
      <c r="F1177" s="35"/>
      <c r="G1177" s="35"/>
      <c r="H1177" s="35"/>
      <c r="I1177" s="35"/>
      <c r="J1177" s="35"/>
      <c r="K1177" s="36"/>
      <c r="L1177" s="37"/>
      <c r="M1177" s="37"/>
      <c r="N1177" s="37"/>
      <c r="O1177" s="37"/>
      <c r="P1177" s="37"/>
      <c r="Q1177" s="37"/>
      <c r="R1177" s="37"/>
      <c r="S1177" s="38"/>
      <c r="T1177" s="36"/>
      <c r="U1177" s="36"/>
      <c r="V1177" s="36"/>
      <c r="W1177" s="36"/>
      <c r="X1177" s="39"/>
      <c r="Y1177" s="35"/>
      <c r="Z1177" s="35"/>
    </row>
    <row r="1178" spans="1:26" x14ac:dyDescent="0.25">
      <c r="A1178" s="33"/>
      <c r="B1178" s="34"/>
      <c r="C1178" s="35"/>
      <c r="D1178" s="35"/>
      <c r="E1178" s="35"/>
      <c r="F1178" s="35"/>
      <c r="G1178" s="35"/>
      <c r="H1178" s="35"/>
      <c r="I1178" s="35"/>
      <c r="J1178" s="35"/>
      <c r="K1178" s="36"/>
      <c r="L1178" s="37"/>
      <c r="M1178" s="37"/>
      <c r="N1178" s="37"/>
      <c r="O1178" s="37"/>
      <c r="P1178" s="37"/>
      <c r="Q1178" s="37"/>
      <c r="R1178" s="37"/>
      <c r="S1178" s="38"/>
      <c r="T1178" s="36"/>
      <c r="U1178" s="36"/>
      <c r="V1178" s="36"/>
      <c r="W1178" s="36"/>
      <c r="X1178" s="39"/>
      <c r="Y1178" s="35"/>
      <c r="Z1178" s="35"/>
    </row>
    <row r="1179" spans="1:26" x14ac:dyDescent="0.25">
      <c r="A1179" s="33"/>
      <c r="B1179" s="34"/>
      <c r="C1179" s="35"/>
      <c r="D1179" s="35"/>
      <c r="E1179" s="35"/>
      <c r="F1179" s="35"/>
      <c r="G1179" s="35"/>
      <c r="H1179" s="35"/>
      <c r="I1179" s="35"/>
      <c r="J1179" s="35"/>
      <c r="K1179" s="36"/>
      <c r="L1179" s="37"/>
      <c r="M1179" s="37"/>
      <c r="N1179" s="37"/>
      <c r="O1179" s="37"/>
      <c r="P1179" s="37"/>
      <c r="Q1179" s="37"/>
      <c r="R1179" s="37"/>
      <c r="S1179" s="38"/>
      <c r="T1179" s="36"/>
      <c r="U1179" s="36"/>
      <c r="V1179" s="36"/>
      <c r="W1179" s="36"/>
      <c r="X1179" s="39"/>
      <c r="Y1179" s="35"/>
      <c r="Z1179" s="35"/>
    </row>
    <row r="1180" spans="1:26" x14ac:dyDescent="0.25">
      <c r="A1180" s="33"/>
      <c r="B1180" s="34"/>
      <c r="C1180" s="35"/>
      <c r="D1180" s="35"/>
      <c r="E1180" s="35"/>
      <c r="F1180" s="35"/>
      <c r="G1180" s="35"/>
      <c r="H1180" s="35"/>
      <c r="I1180" s="35"/>
      <c r="J1180" s="35"/>
      <c r="K1180" s="36"/>
      <c r="L1180" s="37"/>
      <c r="M1180" s="37"/>
      <c r="N1180" s="37"/>
      <c r="O1180" s="37"/>
      <c r="P1180" s="37"/>
      <c r="Q1180" s="37"/>
      <c r="R1180" s="37"/>
      <c r="S1180" s="38"/>
      <c r="T1180" s="36"/>
      <c r="U1180" s="36"/>
      <c r="V1180" s="36"/>
      <c r="W1180" s="36"/>
      <c r="X1180" s="39"/>
      <c r="Y1180" s="35"/>
      <c r="Z1180" s="35"/>
    </row>
    <row r="1181" spans="1:26" x14ac:dyDescent="0.25">
      <c r="A1181" s="33"/>
      <c r="B1181" s="34"/>
      <c r="C1181" s="35"/>
      <c r="D1181" s="35"/>
      <c r="E1181" s="35"/>
      <c r="F1181" s="35"/>
      <c r="G1181" s="35"/>
      <c r="H1181" s="35"/>
      <c r="I1181" s="35"/>
      <c r="J1181" s="35"/>
      <c r="K1181" s="36"/>
      <c r="L1181" s="37"/>
      <c r="M1181" s="37"/>
      <c r="N1181" s="37"/>
      <c r="O1181" s="37"/>
      <c r="P1181" s="37"/>
      <c r="Q1181" s="37"/>
      <c r="R1181" s="37"/>
      <c r="S1181" s="38"/>
      <c r="T1181" s="36"/>
      <c r="U1181" s="36"/>
      <c r="V1181" s="36"/>
      <c r="W1181" s="36"/>
      <c r="X1181" s="39"/>
      <c r="Y1181" s="35"/>
      <c r="Z1181" s="35"/>
    </row>
    <row r="1182" spans="1:26" x14ac:dyDescent="0.25">
      <c r="A1182" s="33"/>
      <c r="B1182" s="34"/>
      <c r="C1182" s="35"/>
      <c r="D1182" s="35"/>
      <c r="E1182" s="35"/>
      <c r="F1182" s="35"/>
      <c r="G1182" s="35"/>
      <c r="H1182" s="35"/>
      <c r="I1182" s="35"/>
      <c r="J1182" s="35"/>
      <c r="K1182" s="36"/>
      <c r="L1182" s="37"/>
      <c r="M1182" s="37"/>
      <c r="N1182" s="37"/>
      <c r="O1182" s="37"/>
      <c r="P1182" s="37"/>
      <c r="Q1182" s="37"/>
      <c r="R1182" s="37"/>
      <c r="S1182" s="38"/>
      <c r="T1182" s="36"/>
      <c r="U1182" s="36"/>
      <c r="V1182" s="36"/>
      <c r="W1182" s="36"/>
      <c r="X1182" s="39"/>
      <c r="Y1182" s="35"/>
      <c r="Z1182" s="35"/>
    </row>
    <row r="1183" spans="1:26" x14ac:dyDescent="0.25">
      <c r="A1183" s="33"/>
      <c r="B1183" s="34"/>
      <c r="C1183" s="35"/>
      <c r="D1183" s="35"/>
      <c r="E1183" s="35"/>
      <c r="F1183" s="35"/>
      <c r="G1183" s="35"/>
      <c r="H1183" s="35"/>
      <c r="I1183" s="35"/>
      <c r="J1183" s="35"/>
      <c r="K1183" s="36"/>
      <c r="L1183" s="37"/>
      <c r="M1183" s="37"/>
      <c r="N1183" s="37"/>
      <c r="O1183" s="37"/>
      <c r="P1183" s="37"/>
      <c r="Q1183" s="37"/>
      <c r="R1183" s="37"/>
      <c r="S1183" s="38"/>
      <c r="T1183" s="36"/>
      <c r="U1183" s="36"/>
      <c r="V1183" s="36"/>
      <c r="W1183" s="36"/>
      <c r="X1183" s="39"/>
      <c r="Y1183" s="35"/>
      <c r="Z1183" s="35"/>
    </row>
    <row r="1184" spans="1:26" x14ac:dyDescent="0.25">
      <c r="A1184" s="33"/>
      <c r="B1184" s="34"/>
      <c r="C1184" s="35"/>
      <c r="D1184" s="35"/>
      <c r="E1184" s="35"/>
      <c r="F1184" s="35"/>
      <c r="G1184" s="35"/>
      <c r="H1184" s="35"/>
      <c r="I1184" s="35"/>
      <c r="J1184" s="35"/>
      <c r="K1184" s="36"/>
      <c r="L1184" s="37"/>
      <c r="M1184" s="37"/>
      <c r="N1184" s="37"/>
      <c r="O1184" s="37"/>
      <c r="P1184" s="37"/>
      <c r="Q1184" s="37"/>
      <c r="R1184" s="37"/>
      <c r="S1184" s="38"/>
      <c r="T1184" s="36"/>
      <c r="U1184" s="36"/>
      <c r="V1184" s="36"/>
      <c r="W1184" s="36"/>
      <c r="X1184" s="39"/>
      <c r="Y1184" s="35"/>
      <c r="Z1184" s="35"/>
    </row>
    <row r="1185" spans="1:26" x14ac:dyDescent="0.25">
      <c r="A1185" s="33"/>
      <c r="B1185" s="34"/>
      <c r="C1185" s="35"/>
      <c r="D1185" s="35"/>
      <c r="E1185" s="35"/>
      <c r="F1185" s="35"/>
      <c r="G1185" s="35"/>
      <c r="H1185" s="35"/>
      <c r="I1185" s="35"/>
      <c r="J1185" s="35"/>
      <c r="K1185" s="36"/>
      <c r="L1185" s="37"/>
      <c r="M1185" s="37"/>
      <c r="N1185" s="37"/>
      <c r="O1185" s="37"/>
      <c r="P1185" s="37"/>
      <c r="Q1185" s="37"/>
      <c r="R1185" s="37"/>
      <c r="S1185" s="38"/>
      <c r="T1185" s="36"/>
      <c r="U1185" s="36"/>
      <c r="V1185" s="36"/>
      <c r="W1185" s="36"/>
      <c r="X1185" s="39"/>
      <c r="Y1185" s="35"/>
      <c r="Z1185" s="35"/>
    </row>
    <row r="1186" spans="1:26" x14ac:dyDescent="0.25">
      <c r="A1186" s="33"/>
      <c r="B1186" s="34"/>
      <c r="C1186" s="35"/>
      <c r="D1186" s="35"/>
      <c r="E1186" s="35"/>
      <c r="F1186" s="35"/>
      <c r="G1186" s="35"/>
      <c r="H1186" s="35"/>
      <c r="I1186" s="35"/>
      <c r="J1186" s="35"/>
      <c r="K1186" s="36"/>
      <c r="L1186" s="37"/>
      <c r="M1186" s="37"/>
      <c r="N1186" s="37"/>
      <c r="O1186" s="37"/>
      <c r="P1186" s="37"/>
      <c r="Q1186" s="37"/>
      <c r="R1186" s="37"/>
      <c r="S1186" s="38"/>
      <c r="T1186" s="36"/>
      <c r="U1186" s="36"/>
      <c r="V1186" s="36"/>
      <c r="W1186" s="36"/>
      <c r="X1186" s="39"/>
      <c r="Y1186" s="35"/>
      <c r="Z1186" s="35"/>
    </row>
    <row r="1187" spans="1:26" x14ac:dyDescent="0.25">
      <c r="A1187" s="33"/>
      <c r="B1187" s="34"/>
      <c r="C1187" s="35"/>
      <c r="D1187" s="35"/>
      <c r="E1187" s="35"/>
      <c r="F1187" s="35"/>
      <c r="G1187" s="35"/>
      <c r="H1187" s="35"/>
      <c r="I1187" s="35"/>
      <c r="J1187" s="35"/>
      <c r="K1187" s="36"/>
      <c r="L1187" s="37"/>
      <c r="M1187" s="37"/>
      <c r="N1187" s="37"/>
      <c r="O1187" s="37"/>
      <c r="P1187" s="37"/>
      <c r="Q1187" s="37"/>
      <c r="R1187" s="37"/>
      <c r="S1187" s="38"/>
      <c r="T1187" s="36"/>
      <c r="U1187" s="36"/>
      <c r="V1187" s="36"/>
      <c r="W1187" s="36"/>
      <c r="X1187" s="39"/>
      <c r="Y1187" s="35"/>
      <c r="Z1187" s="35"/>
    </row>
    <row r="1188" spans="1:26" x14ac:dyDescent="0.25">
      <c r="A1188" s="33"/>
      <c r="B1188" s="34"/>
      <c r="C1188" s="35"/>
      <c r="D1188" s="35"/>
      <c r="E1188" s="35"/>
      <c r="F1188" s="35"/>
      <c r="G1188" s="35"/>
      <c r="H1188" s="35"/>
      <c r="I1188" s="35"/>
      <c r="J1188" s="35"/>
      <c r="K1188" s="36"/>
      <c r="L1188" s="37"/>
      <c r="M1188" s="37"/>
      <c r="N1188" s="37"/>
      <c r="O1188" s="37"/>
      <c r="P1188" s="37"/>
      <c r="Q1188" s="37"/>
      <c r="R1188" s="37"/>
      <c r="S1188" s="38"/>
      <c r="T1188" s="36"/>
      <c r="U1188" s="36"/>
      <c r="V1188" s="36"/>
      <c r="W1188" s="36"/>
      <c r="X1188" s="39"/>
      <c r="Y1188" s="35"/>
      <c r="Z1188" s="35"/>
    </row>
    <row r="1189" spans="1:26" x14ac:dyDescent="0.25">
      <c r="A1189" s="33"/>
      <c r="B1189" s="34"/>
      <c r="C1189" s="35"/>
      <c r="D1189" s="35"/>
      <c r="E1189" s="35"/>
      <c r="F1189" s="35"/>
      <c r="G1189" s="35"/>
      <c r="H1189" s="35"/>
      <c r="I1189" s="35"/>
      <c r="J1189" s="35"/>
      <c r="K1189" s="36"/>
      <c r="L1189" s="37"/>
      <c r="M1189" s="37"/>
      <c r="N1189" s="37"/>
      <c r="O1189" s="37"/>
      <c r="P1189" s="37"/>
      <c r="Q1189" s="37"/>
      <c r="R1189" s="37"/>
      <c r="S1189" s="38"/>
      <c r="T1189" s="36"/>
      <c r="U1189" s="36"/>
      <c r="V1189" s="36"/>
      <c r="W1189" s="36"/>
      <c r="X1189" s="39"/>
      <c r="Y1189" s="35"/>
      <c r="Z1189" s="35"/>
    </row>
    <row r="1190" spans="1:26" x14ac:dyDescent="0.25">
      <c r="A1190" s="33"/>
      <c r="B1190" s="34"/>
      <c r="C1190" s="35"/>
      <c r="D1190" s="35"/>
      <c r="E1190" s="35"/>
      <c r="F1190" s="35"/>
      <c r="G1190" s="35"/>
      <c r="H1190" s="35"/>
      <c r="I1190" s="35"/>
      <c r="J1190" s="35"/>
      <c r="K1190" s="36"/>
      <c r="L1190" s="37"/>
      <c r="M1190" s="37"/>
      <c r="N1190" s="37"/>
      <c r="O1190" s="37"/>
      <c r="P1190" s="37"/>
      <c r="Q1190" s="37"/>
      <c r="R1190" s="37"/>
      <c r="S1190" s="38"/>
      <c r="T1190" s="36"/>
      <c r="U1190" s="36"/>
      <c r="V1190" s="36"/>
      <c r="W1190" s="36"/>
      <c r="X1190" s="39"/>
      <c r="Y1190" s="35"/>
      <c r="Z1190" s="35"/>
    </row>
    <row r="1191" spans="1:26" x14ac:dyDescent="0.25">
      <c r="A1191" s="33"/>
      <c r="B1191" s="34"/>
      <c r="C1191" s="35"/>
      <c r="D1191" s="35"/>
      <c r="E1191" s="35"/>
      <c r="F1191" s="35"/>
      <c r="G1191" s="35"/>
      <c r="H1191" s="35"/>
      <c r="I1191" s="35"/>
      <c r="J1191" s="35"/>
      <c r="K1191" s="36"/>
      <c r="L1191" s="37"/>
      <c r="M1191" s="37"/>
      <c r="N1191" s="37"/>
      <c r="O1191" s="37"/>
      <c r="P1191" s="37"/>
      <c r="Q1191" s="37"/>
      <c r="R1191" s="37"/>
      <c r="S1191" s="38"/>
      <c r="T1191" s="36"/>
      <c r="U1191" s="36"/>
      <c r="V1191" s="36"/>
      <c r="W1191" s="36"/>
      <c r="X1191" s="39"/>
      <c r="Y1191" s="35"/>
      <c r="Z1191" s="35"/>
    </row>
    <row r="1192" spans="1:26" x14ac:dyDescent="0.25">
      <c r="A1192" s="33"/>
      <c r="B1192" s="34"/>
      <c r="C1192" s="35"/>
      <c r="D1192" s="35"/>
      <c r="E1192" s="35"/>
      <c r="F1192" s="35"/>
      <c r="G1192" s="35"/>
      <c r="H1192" s="35"/>
      <c r="I1192" s="35"/>
      <c r="J1192" s="35"/>
      <c r="K1192" s="36"/>
      <c r="L1192" s="37"/>
      <c r="M1192" s="37"/>
      <c r="N1192" s="37"/>
      <c r="O1192" s="37"/>
      <c r="P1192" s="37"/>
      <c r="Q1192" s="37"/>
      <c r="R1192" s="37"/>
      <c r="S1192" s="38"/>
      <c r="T1192" s="36"/>
      <c r="U1192" s="36"/>
      <c r="V1192" s="36"/>
      <c r="W1192" s="36"/>
      <c r="X1192" s="39"/>
      <c r="Y1192" s="35"/>
      <c r="Z1192" s="35"/>
    </row>
    <row r="1193" spans="1:26" x14ac:dyDescent="0.25">
      <c r="A1193" s="33"/>
      <c r="B1193" s="34"/>
      <c r="C1193" s="35"/>
      <c r="D1193" s="35"/>
      <c r="E1193" s="35"/>
      <c r="F1193" s="35"/>
      <c r="G1193" s="35"/>
      <c r="H1193" s="35"/>
      <c r="I1193" s="35"/>
      <c r="J1193" s="35"/>
      <c r="K1193" s="36"/>
      <c r="L1193" s="37"/>
      <c r="M1193" s="37"/>
      <c r="N1193" s="37"/>
      <c r="O1193" s="37"/>
      <c r="P1193" s="37"/>
      <c r="Q1193" s="37"/>
      <c r="R1193" s="37"/>
      <c r="S1193" s="38"/>
      <c r="T1193" s="36"/>
      <c r="U1193" s="36"/>
      <c r="V1193" s="36"/>
      <c r="W1193" s="36"/>
      <c r="X1193" s="39"/>
      <c r="Y1193" s="35"/>
      <c r="Z1193" s="35"/>
    </row>
    <row r="1194" spans="1:26" x14ac:dyDescent="0.25">
      <c r="A1194" s="33"/>
      <c r="B1194" s="34"/>
      <c r="C1194" s="35"/>
      <c r="D1194" s="35"/>
      <c r="E1194" s="35"/>
      <c r="F1194" s="35"/>
      <c r="G1194" s="35"/>
      <c r="H1194" s="35"/>
      <c r="I1194" s="35"/>
      <c r="J1194" s="35"/>
      <c r="K1194" s="36"/>
      <c r="L1194" s="37"/>
      <c r="M1194" s="37"/>
      <c r="N1194" s="37"/>
      <c r="O1194" s="37"/>
      <c r="P1194" s="37"/>
      <c r="Q1194" s="37"/>
      <c r="R1194" s="37"/>
      <c r="S1194" s="38"/>
      <c r="T1194" s="36"/>
      <c r="U1194" s="36"/>
      <c r="V1194" s="36"/>
      <c r="W1194" s="36"/>
      <c r="X1194" s="39"/>
      <c r="Y1194" s="35"/>
      <c r="Z1194" s="35"/>
    </row>
    <row r="1195" spans="1:26" x14ac:dyDescent="0.25">
      <c r="A1195" s="33"/>
      <c r="B1195" s="34"/>
      <c r="C1195" s="35"/>
      <c r="D1195" s="35"/>
      <c r="E1195" s="35"/>
      <c r="F1195" s="35"/>
      <c r="G1195" s="35"/>
      <c r="H1195" s="35"/>
      <c r="I1195" s="35"/>
      <c r="J1195" s="35"/>
      <c r="K1195" s="36"/>
      <c r="L1195" s="37"/>
      <c r="M1195" s="37"/>
      <c r="N1195" s="37"/>
      <c r="O1195" s="37"/>
      <c r="P1195" s="37"/>
      <c r="Q1195" s="37"/>
      <c r="R1195" s="37"/>
      <c r="S1195" s="38"/>
      <c r="T1195" s="36"/>
      <c r="U1195" s="36"/>
      <c r="V1195" s="36"/>
      <c r="W1195" s="36"/>
      <c r="X1195" s="39"/>
      <c r="Y1195" s="35"/>
      <c r="Z1195" s="35"/>
    </row>
    <row r="1196" spans="1:26" x14ac:dyDescent="0.25">
      <c r="A1196" s="33"/>
      <c r="B1196" s="34"/>
      <c r="C1196" s="35"/>
      <c r="D1196" s="35"/>
      <c r="E1196" s="35"/>
      <c r="F1196" s="35"/>
      <c r="G1196" s="35"/>
      <c r="H1196" s="35"/>
      <c r="I1196" s="35"/>
      <c r="J1196" s="35"/>
      <c r="K1196" s="36"/>
      <c r="L1196" s="37"/>
      <c r="M1196" s="37"/>
      <c r="N1196" s="37"/>
      <c r="O1196" s="37"/>
      <c r="P1196" s="37"/>
      <c r="Q1196" s="37"/>
      <c r="R1196" s="37"/>
      <c r="S1196" s="38"/>
      <c r="T1196" s="36"/>
      <c r="U1196" s="36"/>
      <c r="V1196" s="36"/>
      <c r="W1196" s="36"/>
      <c r="X1196" s="39"/>
      <c r="Y1196" s="35"/>
      <c r="Z1196" s="35"/>
    </row>
    <row r="1197" spans="1:26" x14ac:dyDescent="0.25">
      <c r="A1197" s="33"/>
      <c r="B1197" s="34"/>
      <c r="C1197" s="35"/>
      <c r="D1197" s="35"/>
      <c r="E1197" s="35"/>
      <c r="F1197" s="35"/>
      <c r="G1197" s="35"/>
      <c r="H1197" s="35"/>
      <c r="I1197" s="35"/>
      <c r="J1197" s="35"/>
      <c r="K1197" s="36"/>
      <c r="L1197" s="37"/>
      <c r="M1197" s="37"/>
      <c r="N1197" s="37"/>
      <c r="O1197" s="37"/>
      <c r="P1197" s="37"/>
      <c r="Q1197" s="37"/>
      <c r="R1197" s="37"/>
      <c r="S1197" s="38"/>
      <c r="T1197" s="36"/>
      <c r="U1197" s="36"/>
      <c r="V1197" s="36"/>
      <c r="W1197" s="36"/>
      <c r="X1197" s="39"/>
      <c r="Y1197" s="35"/>
      <c r="Z1197" s="35"/>
    </row>
    <row r="1198" spans="1:26" x14ac:dyDescent="0.25">
      <c r="A1198" s="33"/>
      <c r="B1198" s="34"/>
      <c r="C1198" s="35"/>
      <c r="D1198" s="35"/>
      <c r="E1198" s="35"/>
      <c r="F1198" s="35"/>
      <c r="G1198" s="35"/>
      <c r="H1198" s="35"/>
      <c r="I1198" s="35"/>
      <c r="J1198" s="35"/>
      <c r="K1198" s="36"/>
      <c r="L1198" s="37"/>
      <c r="M1198" s="37"/>
      <c r="N1198" s="37"/>
      <c r="O1198" s="37"/>
      <c r="P1198" s="37"/>
      <c r="Q1198" s="37"/>
      <c r="R1198" s="37"/>
      <c r="S1198" s="38"/>
      <c r="T1198" s="36"/>
      <c r="U1198" s="36"/>
      <c r="V1198" s="36"/>
      <c r="W1198" s="36"/>
      <c r="X1198" s="39"/>
      <c r="Y1198" s="35"/>
      <c r="Z1198" s="35"/>
    </row>
    <row r="1199" spans="1:26" x14ac:dyDescent="0.25">
      <c r="A1199" s="33"/>
      <c r="B1199" s="34"/>
      <c r="C1199" s="35"/>
      <c r="D1199" s="35"/>
      <c r="E1199" s="35"/>
      <c r="F1199" s="35"/>
      <c r="G1199" s="35"/>
      <c r="H1199" s="35"/>
      <c r="I1199" s="35"/>
      <c r="J1199" s="35"/>
      <c r="K1199" s="36"/>
      <c r="L1199" s="37"/>
      <c r="M1199" s="37"/>
      <c r="N1199" s="37"/>
      <c r="O1199" s="37"/>
      <c r="P1199" s="37"/>
      <c r="Q1199" s="37"/>
      <c r="R1199" s="37"/>
      <c r="S1199" s="38"/>
      <c r="T1199" s="36"/>
      <c r="U1199" s="36"/>
      <c r="V1199" s="36"/>
      <c r="W1199" s="36"/>
      <c r="X1199" s="39"/>
      <c r="Y1199" s="35"/>
      <c r="Z1199" s="35"/>
    </row>
    <row r="1200" spans="1:26" x14ac:dyDescent="0.25">
      <c r="A1200" s="33"/>
      <c r="B1200" s="34"/>
      <c r="C1200" s="35"/>
      <c r="D1200" s="35"/>
      <c r="E1200" s="35"/>
      <c r="F1200" s="35"/>
      <c r="G1200" s="35"/>
      <c r="H1200" s="35"/>
      <c r="I1200" s="35"/>
      <c r="J1200" s="35"/>
      <c r="K1200" s="36"/>
      <c r="L1200" s="37"/>
      <c r="M1200" s="37"/>
      <c r="N1200" s="37"/>
      <c r="O1200" s="37"/>
      <c r="P1200" s="37"/>
      <c r="Q1200" s="37"/>
      <c r="R1200" s="37"/>
      <c r="S1200" s="38"/>
      <c r="T1200" s="36"/>
      <c r="U1200" s="36"/>
      <c r="V1200" s="36"/>
      <c r="W1200" s="36"/>
      <c r="X1200" s="39"/>
      <c r="Y1200" s="35"/>
      <c r="Z1200" s="35"/>
    </row>
    <row r="1201" spans="1:26" x14ac:dyDescent="0.25">
      <c r="A1201" s="33"/>
      <c r="B1201" s="34"/>
      <c r="C1201" s="35"/>
      <c r="D1201" s="35"/>
      <c r="E1201" s="35"/>
      <c r="F1201" s="35"/>
      <c r="G1201" s="35"/>
      <c r="H1201" s="35"/>
      <c r="I1201" s="35"/>
      <c r="J1201" s="35"/>
      <c r="K1201" s="36"/>
      <c r="L1201" s="37"/>
      <c r="M1201" s="37"/>
      <c r="N1201" s="37"/>
      <c r="O1201" s="37"/>
      <c r="P1201" s="37"/>
      <c r="Q1201" s="37"/>
      <c r="R1201" s="37"/>
      <c r="S1201" s="38"/>
      <c r="T1201" s="36"/>
      <c r="U1201" s="36"/>
      <c r="V1201" s="36"/>
      <c r="W1201" s="36"/>
      <c r="X1201" s="39"/>
      <c r="Y1201" s="35"/>
      <c r="Z1201" s="35"/>
    </row>
    <row r="1202" spans="1:26" x14ac:dyDescent="0.25">
      <c r="A1202" s="33"/>
      <c r="B1202" s="34"/>
      <c r="C1202" s="35"/>
      <c r="D1202" s="35"/>
      <c r="E1202" s="35"/>
      <c r="F1202" s="35"/>
      <c r="G1202" s="35"/>
      <c r="H1202" s="35"/>
      <c r="I1202" s="35"/>
      <c r="J1202" s="35"/>
      <c r="K1202" s="36"/>
      <c r="L1202" s="37"/>
      <c r="M1202" s="37"/>
      <c r="N1202" s="37"/>
      <c r="O1202" s="37"/>
      <c r="P1202" s="37"/>
      <c r="Q1202" s="37"/>
      <c r="R1202" s="37"/>
      <c r="S1202" s="38"/>
      <c r="T1202" s="36"/>
      <c r="U1202" s="36"/>
      <c r="V1202" s="36"/>
      <c r="W1202" s="36"/>
      <c r="X1202" s="39"/>
      <c r="Y1202" s="35"/>
      <c r="Z1202" s="35"/>
    </row>
    <row r="1203" spans="1:26" x14ac:dyDescent="0.25">
      <c r="A1203" s="33"/>
      <c r="B1203" s="34"/>
      <c r="C1203" s="35"/>
      <c r="D1203" s="35"/>
      <c r="E1203" s="35"/>
      <c r="F1203" s="35"/>
      <c r="G1203" s="35"/>
      <c r="H1203" s="35"/>
      <c r="I1203" s="35"/>
      <c r="J1203" s="35"/>
      <c r="K1203" s="36"/>
      <c r="L1203" s="37"/>
      <c r="M1203" s="37"/>
      <c r="N1203" s="37"/>
      <c r="O1203" s="37"/>
      <c r="P1203" s="37"/>
      <c r="Q1203" s="37"/>
      <c r="R1203" s="37"/>
      <c r="S1203" s="38"/>
      <c r="T1203" s="36"/>
      <c r="U1203" s="36"/>
      <c r="V1203" s="36"/>
      <c r="W1203" s="36"/>
      <c r="X1203" s="39"/>
      <c r="Y1203" s="35"/>
      <c r="Z1203" s="35"/>
    </row>
    <row r="1204" spans="1:26" x14ac:dyDescent="0.25">
      <c r="A1204" s="33"/>
      <c r="B1204" s="34"/>
      <c r="C1204" s="35"/>
      <c r="D1204" s="35"/>
      <c r="E1204" s="35"/>
      <c r="F1204" s="35"/>
      <c r="G1204" s="35"/>
      <c r="H1204" s="35"/>
      <c r="I1204" s="35"/>
      <c r="J1204" s="35"/>
      <c r="K1204" s="36"/>
      <c r="L1204" s="37"/>
      <c r="M1204" s="37"/>
      <c r="N1204" s="37"/>
      <c r="O1204" s="37"/>
      <c r="P1204" s="37"/>
      <c r="Q1204" s="37"/>
      <c r="R1204" s="37"/>
      <c r="S1204" s="38"/>
      <c r="T1204" s="36"/>
      <c r="U1204" s="36"/>
      <c r="V1204" s="36"/>
      <c r="W1204" s="36"/>
      <c r="X1204" s="39"/>
      <c r="Y1204" s="35"/>
      <c r="Z1204" s="35"/>
    </row>
    <row r="1205" spans="1:26" x14ac:dyDescent="0.25">
      <c r="A1205" s="33"/>
      <c r="B1205" s="34"/>
      <c r="C1205" s="35"/>
      <c r="D1205" s="35"/>
      <c r="E1205" s="35"/>
      <c r="F1205" s="35"/>
      <c r="G1205" s="35"/>
      <c r="H1205" s="35"/>
      <c r="I1205" s="35"/>
      <c r="J1205" s="35"/>
      <c r="K1205" s="36"/>
      <c r="L1205" s="37"/>
      <c r="M1205" s="37"/>
      <c r="N1205" s="37"/>
      <c r="O1205" s="37"/>
      <c r="P1205" s="37"/>
      <c r="Q1205" s="37"/>
      <c r="R1205" s="37"/>
      <c r="S1205" s="38"/>
      <c r="T1205" s="36"/>
      <c r="U1205" s="36"/>
      <c r="V1205" s="36"/>
      <c r="W1205" s="36"/>
      <c r="X1205" s="39"/>
      <c r="Y1205" s="35"/>
      <c r="Z1205" s="35"/>
    </row>
    <row r="1206" spans="1:26" x14ac:dyDescent="0.25">
      <c r="A1206" s="33"/>
      <c r="B1206" s="34"/>
      <c r="C1206" s="35"/>
      <c r="D1206" s="35"/>
      <c r="E1206" s="35"/>
      <c r="F1206" s="35"/>
      <c r="G1206" s="35"/>
      <c r="H1206" s="35"/>
      <c r="I1206" s="35"/>
      <c r="J1206" s="35"/>
      <c r="K1206" s="36"/>
      <c r="L1206" s="37"/>
      <c r="M1206" s="37"/>
      <c r="N1206" s="37"/>
      <c r="O1206" s="37"/>
      <c r="P1206" s="37"/>
      <c r="Q1206" s="37"/>
      <c r="R1206" s="37"/>
      <c r="S1206" s="38"/>
      <c r="T1206" s="36"/>
      <c r="U1206" s="36"/>
      <c r="V1206" s="36"/>
      <c r="W1206" s="36"/>
      <c r="X1206" s="39"/>
      <c r="Y1206" s="35"/>
      <c r="Z1206" s="35"/>
    </row>
    <row r="1207" spans="1:26" x14ac:dyDescent="0.25">
      <c r="A1207" s="33"/>
      <c r="B1207" s="34"/>
      <c r="C1207" s="35"/>
      <c r="D1207" s="35"/>
      <c r="E1207" s="35"/>
      <c r="F1207" s="35"/>
      <c r="G1207" s="35"/>
      <c r="H1207" s="35"/>
      <c r="I1207" s="35"/>
      <c r="J1207" s="35"/>
      <c r="K1207" s="36"/>
      <c r="L1207" s="37"/>
      <c r="M1207" s="37"/>
      <c r="N1207" s="37"/>
      <c r="O1207" s="37"/>
      <c r="P1207" s="37"/>
      <c r="Q1207" s="37"/>
      <c r="R1207" s="37"/>
      <c r="S1207" s="38"/>
      <c r="T1207" s="36"/>
      <c r="U1207" s="36"/>
      <c r="V1207" s="36"/>
      <c r="W1207" s="36"/>
      <c r="X1207" s="39"/>
      <c r="Y1207" s="35"/>
      <c r="Z1207" s="35"/>
    </row>
    <row r="1208" spans="1:26" x14ac:dyDescent="0.25">
      <c r="A1208" s="33"/>
      <c r="B1208" s="34"/>
      <c r="C1208" s="35"/>
      <c r="D1208" s="35"/>
      <c r="E1208" s="35"/>
      <c r="F1208" s="35"/>
      <c r="G1208" s="35"/>
      <c r="H1208" s="35"/>
      <c r="I1208" s="35"/>
      <c r="J1208" s="35"/>
      <c r="K1208" s="36"/>
      <c r="L1208" s="37"/>
      <c r="M1208" s="37"/>
      <c r="N1208" s="37"/>
      <c r="O1208" s="37"/>
      <c r="P1208" s="37"/>
      <c r="Q1208" s="37"/>
      <c r="R1208" s="37"/>
      <c r="S1208" s="38"/>
      <c r="T1208" s="36"/>
      <c r="U1208" s="36"/>
      <c r="V1208" s="36"/>
      <c r="W1208" s="36"/>
      <c r="X1208" s="39"/>
      <c r="Y1208" s="35"/>
      <c r="Z1208" s="35"/>
    </row>
    <row r="1209" spans="1:26" x14ac:dyDescent="0.25">
      <c r="A1209" s="33"/>
      <c r="B1209" s="34"/>
      <c r="C1209" s="35"/>
      <c r="D1209" s="35"/>
      <c r="E1209" s="35"/>
      <c r="F1209" s="35"/>
      <c r="G1209" s="35"/>
      <c r="H1209" s="35"/>
      <c r="I1209" s="35"/>
      <c r="J1209" s="35"/>
      <c r="K1209" s="36"/>
      <c r="L1209" s="37"/>
      <c r="M1209" s="37"/>
      <c r="N1209" s="37"/>
      <c r="O1209" s="37"/>
      <c r="P1209" s="37"/>
      <c r="Q1209" s="37"/>
      <c r="R1209" s="37"/>
      <c r="S1209" s="38"/>
      <c r="T1209" s="36"/>
      <c r="U1209" s="36"/>
      <c r="V1209" s="36"/>
      <c r="W1209" s="36"/>
      <c r="X1209" s="39"/>
      <c r="Y1209" s="35"/>
      <c r="Z1209" s="35"/>
    </row>
    <row r="1210" spans="1:26" x14ac:dyDescent="0.25">
      <c r="A1210" s="33"/>
      <c r="B1210" s="34"/>
      <c r="C1210" s="35"/>
      <c r="D1210" s="35"/>
      <c r="E1210" s="35"/>
      <c r="F1210" s="35"/>
      <c r="G1210" s="35"/>
      <c r="H1210" s="35"/>
      <c r="I1210" s="35"/>
      <c r="J1210" s="35"/>
      <c r="K1210" s="36"/>
      <c r="L1210" s="37"/>
      <c r="M1210" s="37"/>
      <c r="N1210" s="37"/>
      <c r="O1210" s="37"/>
      <c r="P1210" s="37"/>
      <c r="Q1210" s="37"/>
      <c r="R1210" s="37"/>
      <c r="S1210" s="38"/>
      <c r="T1210" s="36"/>
      <c r="U1210" s="36"/>
      <c r="V1210" s="36"/>
      <c r="W1210" s="36"/>
      <c r="X1210" s="39"/>
      <c r="Y1210" s="35"/>
      <c r="Z1210" s="35"/>
    </row>
    <row r="1211" spans="1:26" x14ac:dyDescent="0.25">
      <c r="A1211" s="33"/>
      <c r="B1211" s="34"/>
      <c r="C1211" s="35"/>
      <c r="D1211" s="35"/>
      <c r="E1211" s="35"/>
      <c r="F1211" s="35"/>
      <c r="G1211" s="35"/>
      <c r="H1211" s="35"/>
      <c r="I1211" s="35"/>
      <c r="J1211" s="35"/>
      <c r="K1211" s="36"/>
      <c r="L1211" s="37"/>
      <c r="M1211" s="37"/>
      <c r="N1211" s="37"/>
      <c r="O1211" s="37"/>
      <c r="P1211" s="37"/>
      <c r="Q1211" s="37"/>
      <c r="R1211" s="37"/>
      <c r="S1211" s="38"/>
      <c r="T1211" s="36"/>
      <c r="U1211" s="36"/>
      <c r="V1211" s="36"/>
      <c r="W1211" s="36"/>
      <c r="X1211" s="39"/>
      <c r="Y1211" s="35"/>
      <c r="Z1211" s="35"/>
    </row>
    <row r="1212" spans="1:26" x14ac:dyDescent="0.25">
      <c r="A1212" s="33"/>
      <c r="B1212" s="34"/>
      <c r="C1212" s="35"/>
      <c r="D1212" s="35"/>
      <c r="E1212" s="35"/>
      <c r="F1212" s="35"/>
      <c r="G1212" s="35"/>
      <c r="H1212" s="35"/>
      <c r="I1212" s="35"/>
      <c r="J1212" s="35"/>
      <c r="K1212" s="36"/>
      <c r="L1212" s="37"/>
      <c r="M1212" s="37"/>
      <c r="N1212" s="37"/>
      <c r="O1212" s="37"/>
      <c r="P1212" s="37"/>
      <c r="Q1212" s="37"/>
      <c r="R1212" s="37"/>
      <c r="S1212" s="38"/>
      <c r="T1212" s="36"/>
      <c r="U1212" s="36"/>
      <c r="V1212" s="36"/>
      <c r="W1212" s="36"/>
      <c r="X1212" s="39"/>
      <c r="Y1212" s="35"/>
      <c r="Z1212" s="35"/>
    </row>
    <row r="1213" spans="1:26" x14ac:dyDescent="0.25">
      <c r="A1213" s="33"/>
      <c r="B1213" s="34"/>
      <c r="C1213" s="35"/>
      <c r="D1213" s="35"/>
      <c r="E1213" s="35"/>
      <c r="F1213" s="35"/>
      <c r="G1213" s="35"/>
      <c r="H1213" s="35"/>
      <c r="I1213" s="35"/>
      <c r="J1213" s="35"/>
      <c r="K1213" s="36"/>
      <c r="L1213" s="37"/>
      <c r="M1213" s="37"/>
      <c r="N1213" s="37"/>
      <c r="O1213" s="37"/>
      <c r="P1213" s="37"/>
      <c r="Q1213" s="37"/>
      <c r="R1213" s="37"/>
      <c r="S1213" s="38"/>
      <c r="T1213" s="36"/>
      <c r="U1213" s="36"/>
      <c r="V1213" s="36"/>
      <c r="W1213" s="36"/>
      <c r="X1213" s="39"/>
      <c r="Y1213" s="35"/>
      <c r="Z1213" s="35"/>
    </row>
    <row r="1214" spans="1:26" x14ac:dyDescent="0.25">
      <c r="A1214" s="33"/>
      <c r="B1214" s="34"/>
      <c r="C1214" s="35"/>
      <c r="D1214" s="35"/>
      <c r="E1214" s="35"/>
      <c r="F1214" s="35"/>
      <c r="G1214" s="35"/>
      <c r="H1214" s="35"/>
      <c r="I1214" s="35"/>
      <c r="J1214" s="35"/>
      <c r="K1214" s="36"/>
      <c r="L1214" s="37"/>
      <c r="M1214" s="37"/>
      <c r="N1214" s="37"/>
      <c r="O1214" s="37"/>
      <c r="P1214" s="37"/>
      <c r="Q1214" s="37"/>
      <c r="R1214" s="37"/>
      <c r="S1214" s="38"/>
      <c r="T1214" s="36"/>
      <c r="U1214" s="36"/>
      <c r="V1214" s="36"/>
      <c r="W1214" s="36"/>
      <c r="X1214" s="39"/>
      <c r="Y1214" s="35"/>
      <c r="Z1214" s="35"/>
    </row>
    <row r="1215" spans="1:26" x14ac:dyDescent="0.25">
      <c r="A1215" s="33"/>
      <c r="B1215" s="34"/>
      <c r="C1215" s="35"/>
      <c r="D1215" s="35"/>
      <c r="E1215" s="35"/>
      <c r="F1215" s="35"/>
      <c r="G1215" s="35"/>
      <c r="H1215" s="35"/>
      <c r="I1215" s="35"/>
      <c r="J1215" s="35"/>
      <c r="K1215" s="36"/>
      <c r="L1215" s="37"/>
      <c r="M1215" s="37"/>
      <c r="N1215" s="37"/>
      <c r="O1215" s="37"/>
      <c r="P1215" s="37"/>
      <c r="Q1215" s="37"/>
      <c r="R1215" s="37"/>
      <c r="S1215" s="38"/>
      <c r="T1215" s="36"/>
      <c r="U1215" s="36"/>
      <c r="V1215" s="36"/>
      <c r="W1215" s="36"/>
      <c r="X1215" s="39"/>
      <c r="Y1215" s="35"/>
      <c r="Z1215" s="35"/>
    </row>
    <row r="1216" spans="1:26" x14ac:dyDescent="0.25">
      <c r="A1216" s="33"/>
      <c r="B1216" s="34"/>
      <c r="C1216" s="35"/>
      <c r="D1216" s="35"/>
      <c r="E1216" s="35"/>
      <c r="F1216" s="35"/>
      <c r="G1216" s="35"/>
      <c r="H1216" s="35"/>
      <c r="I1216" s="35"/>
      <c r="J1216" s="35"/>
      <c r="K1216" s="36"/>
      <c r="L1216" s="37"/>
      <c r="M1216" s="37"/>
      <c r="N1216" s="37"/>
      <c r="O1216" s="37"/>
      <c r="P1216" s="37"/>
      <c r="Q1216" s="37"/>
      <c r="R1216" s="37"/>
      <c r="S1216" s="38"/>
      <c r="T1216" s="36"/>
      <c r="U1216" s="36"/>
      <c r="V1216" s="36"/>
      <c r="W1216" s="36"/>
      <c r="X1216" s="39"/>
      <c r="Y1216" s="35"/>
      <c r="Z1216" s="35"/>
    </row>
    <row r="1217" spans="1:26" x14ac:dyDescent="0.25">
      <c r="A1217" s="33"/>
      <c r="B1217" s="34"/>
      <c r="C1217" s="35"/>
      <c r="D1217" s="35"/>
      <c r="E1217" s="35"/>
      <c r="F1217" s="35"/>
      <c r="G1217" s="35"/>
      <c r="H1217" s="35"/>
      <c r="I1217" s="35"/>
      <c r="J1217" s="35"/>
      <c r="K1217" s="36"/>
      <c r="L1217" s="37"/>
      <c r="M1217" s="37"/>
      <c r="N1217" s="37"/>
      <c r="O1217" s="37"/>
      <c r="P1217" s="37"/>
      <c r="Q1217" s="37"/>
      <c r="R1217" s="37"/>
      <c r="S1217" s="38"/>
      <c r="T1217" s="36"/>
      <c r="U1217" s="36"/>
      <c r="V1217" s="36"/>
      <c r="W1217" s="36"/>
      <c r="X1217" s="39"/>
      <c r="Y1217" s="35"/>
      <c r="Z1217" s="35"/>
    </row>
    <row r="1218" spans="1:26" x14ac:dyDescent="0.25">
      <c r="A1218" s="33"/>
      <c r="B1218" s="34"/>
      <c r="C1218" s="35"/>
      <c r="D1218" s="35"/>
      <c r="E1218" s="35"/>
      <c r="F1218" s="35"/>
      <c r="G1218" s="35"/>
      <c r="H1218" s="35"/>
      <c r="I1218" s="35"/>
      <c r="J1218" s="35"/>
      <c r="K1218" s="36"/>
      <c r="L1218" s="37"/>
      <c r="M1218" s="37"/>
      <c r="N1218" s="37"/>
      <c r="O1218" s="37"/>
      <c r="P1218" s="37"/>
      <c r="Q1218" s="37"/>
      <c r="R1218" s="37"/>
      <c r="S1218" s="38"/>
      <c r="T1218" s="36"/>
      <c r="U1218" s="36"/>
      <c r="V1218" s="36"/>
      <c r="W1218" s="36"/>
      <c r="X1218" s="39"/>
      <c r="Y1218" s="35"/>
      <c r="Z1218" s="35"/>
    </row>
    <row r="1219" spans="1:26" x14ac:dyDescent="0.25">
      <c r="A1219" s="33"/>
      <c r="B1219" s="34"/>
      <c r="C1219" s="35"/>
      <c r="D1219" s="35"/>
      <c r="E1219" s="35"/>
      <c r="F1219" s="35"/>
      <c r="G1219" s="35"/>
      <c r="H1219" s="35"/>
      <c r="I1219" s="35"/>
      <c r="J1219" s="35"/>
      <c r="K1219" s="36"/>
      <c r="L1219" s="37"/>
      <c r="M1219" s="37"/>
      <c r="N1219" s="37"/>
      <c r="O1219" s="37"/>
      <c r="P1219" s="37"/>
      <c r="Q1219" s="37"/>
      <c r="R1219" s="37"/>
      <c r="S1219" s="38"/>
      <c r="T1219" s="36"/>
      <c r="U1219" s="36"/>
      <c r="V1219" s="36"/>
      <c r="W1219" s="36"/>
      <c r="X1219" s="39"/>
      <c r="Y1219" s="35"/>
      <c r="Z1219" s="35"/>
    </row>
    <row r="1220" spans="1:26" x14ac:dyDescent="0.25">
      <c r="A1220" s="33"/>
      <c r="B1220" s="34"/>
      <c r="C1220" s="35"/>
      <c r="D1220" s="35"/>
      <c r="E1220" s="35"/>
      <c r="F1220" s="35"/>
      <c r="G1220" s="35"/>
      <c r="H1220" s="35"/>
      <c r="I1220" s="35"/>
      <c r="J1220" s="35"/>
      <c r="K1220" s="36"/>
      <c r="L1220" s="37"/>
      <c r="M1220" s="37"/>
      <c r="N1220" s="37"/>
      <c r="O1220" s="37"/>
      <c r="P1220" s="37"/>
      <c r="Q1220" s="37"/>
      <c r="R1220" s="37"/>
      <c r="S1220" s="38"/>
      <c r="T1220" s="36"/>
      <c r="U1220" s="36"/>
      <c r="V1220" s="36"/>
      <c r="W1220" s="36"/>
      <c r="X1220" s="39"/>
      <c r="Y1220" s="35"/>
      <c r="Z1220" s="35"/>
    </row>
    <row r="1221" spans="1:26" x14ac:dyDescent="0.25">
      <c r="A1221" s="33"/>
      <c r="B1221" s="34"/>
      <c r="C1221" s="35"/>
      <c r="D1221" s="35"/>
      <c r="E1221" s="35"/>
      <c r="F1221" s="35"/>
      <c r="G1221" s="35"/>
      <c r="H1221" s="35"/>
      <c r="I1221" s="35"/>
      <c r="J1221" s="35"/>
      <c r="K1221" s="36"/>
      <c r="L1221" s="37"/>
      <c r="M1221" s="37"/>
      <c r="N1221" s="37"/>
      <c r="O1221" s="37"/>
      <c r="P1221" s="37"/>
      <c r="Q1221" s="37"/>
      <c r="R1221" s="37"/>
      <c r="S1221" s="38"/>
      <c r="T1221" s="36"/>
      <c r="U1221" s="36"/>
      <c r="V1221" s="36"/>
      <c r="W1221" s="36"/>
      <c r="X1221" s="39"/>
      <c r="Y1221" s="35"/>
      <c r="Z1221" s="35"/>
    </row>
    <row r="1222" spans="1:26" x14ac:dyDescent="0.25">
      <c r="A1222" s="33"/>
      <c r="B1222" s="34"/>
      <c r="C1222" s="35"/>
      <c r="D1222" s="35"/>
      <c r="E1222" s="35"/>
      <c r="F1222" s="35"/>
      <c r="G1222" s="35"/>
      <c r="H1222" s="35"/>
      <c r="I1222" s="35"/>
      <c r="J1222" s="35"/>
      <c r="K1222" s="36"/>
      <c r="L1222" s="37"/>
      <c r="M1222" s="37"/>
      <c r="N1222" s="37"/>
      <c r="O1222" s="37"/>
      <c r="P1222" s="37"/>
      <c r="Q1222" s="37"/>
      <c r="R1222" s="37"/>
      <c r="S1222" s="38"/>
      <c r="T1222" s="36"/>
      <c r="U1222" s="36"/>
      <c r="V1222" s="36"/>
      <c r="W1222" s="36"/>
      <c r="X1222" s="39"/>
      <c r="Y1222" s="35"/>
      <c r="Z1222" s="35"/>
    </row>
    <row r="1223" spans="1:26" x14ac:dyDescent="0.25">
      <c r="A1223" s="33"/>
      <c r="B1223" s="34"/>
      <c r="C1223" s="35"/>
      <c r="D1223" s="35"/>
      <c r="E1223" s="35"/>
      <c r="F1223" s="35"/>
      <c r="G1223" s="35"/>
      <c r="H1223" s="35"/>
      <c r="I1223" s="35"/>
      <c r="J1223" s="35"/>
      <c r="K1223" s="36"/>
      <c r="L1223" s="37"/>
      <c r="M1223" s="37"/>
      <c r="N1223" s="37"/>
      <c r="O1223" s="37"/>
      <c r="P1223" s="37"/>
      <c r="Q1223" s="37"/>
      <c r="R1223" s="37"/>
      <c r="S1223" s="38"/>
      <c r="T1223" s="36"/>
      <c r="U1223" s="36"/>
      <c r="V1223" s="36"/>
      <c r="W1223" s="36"/>
      <c r="X1223" s="39"/>
      <c r="Y1223" s="35"/>
      <c r="Z1223" s="35"/>
    </row>
    <row r="1224" spans="1:26" x14ac:dyDescent="0.25">
      <c r="A1224" s="33"/>
      <c r="B1224" s="34"/>
      <c r="C1224" s="35"/>
      <c r="D1224" s="35"/>
      <c r="E1224" s="35"/>
      <c r="F1224" s="35"/>
      <c r="G1224" s="35"/>
      <c r="H1224" s="35"/>
      <c r="I1224" s="35"/>
      <c r="J1224" s="35"/>
      <c r="K1224" s="36"/>
      <c r="L1224" s="37"/>
      <c r="M1224" s="37"/>
      <c r="N1224" s="37"/>
      <c r="O1224" s="37"/>
      <c r="P1224" s="37"/>
      <c r="Q1224" s="37"/>
      <c r="R1224" s="37"/>
      <c r="S1224" s="38"/>
      <c r="T1224" s="36"/>
      <c r="U1224" s="36"/>
      <c r="V1224" s="36"/>
      <c r="W1224" s="36"/>
      <c r="X1224" s="39"/>
      <c r="Y1224" s="35"/>
      <c r="Z1224" s="35"/>
    </row>
    <row r="1225" spans="1:26" x14ac:dyDescent="0.25">
      <c r="A1225" s="33"/>
      <c r="B1225" s="34"/>
      <c r="C1225" s="35"/>
      <c r="D1225" s="35"/>
      <c r="E1225" s="35"/>
      <c r="F1225" s="35"/>
      <c r="G1225" s="35"/>
      <c r="H1225" s="35"/>
      <c r="I1225" s="35"/>
      <c r="J1225" s="35"/>
      <c r="K1225" s="36"/>
      <c r="L1225" s="37"/>
      <c r="M1225" s="37"/>
      <c r="N1225" s="37"/>
      <c r="O1225" s="37"/>
      <c r="P1225" s="37"/>
      <c r="Q1225" s="37"/>
      <c r="R1225" s="37"/>
      <c r="S1225" s="38"/>
      <c r="T1225" s="36"/>
      <c r="U1225" s="36"/>
      <c r="V1225" s="36"/>
      <c r="W1225" s="36"/>
      <c r="X1225" s="39"/>
      <c r="Y1225" s="35"/>
      <c r="Z1225" s="35"/>
    </row>
    <row r="1226" spans="1:26" x14ac:dyDescent="0.25">
      <c r="A1226" s="33"/>
      <c r="B1226" s="34"/>
      <c r="C1226" s="35"/>
      <c r="D1226" s="35"/>
      <c r="E1226" s="35"/>
      <c r="F1226" s="35"/>
      <c r="G1226" s="35"/>
      <c r="H1226" s="35"/>
      <c r="I1226" s="35"/>
      <c r="J1226" s="35"/>
      <c r="K1226" s="36"/>
      <c r="L1226" s="37"/>
      <c r="M1226" s="37"/>
      <c r="N1226" s="37"/>
      <c r="O1226" s="37"/>
      <c r="P1226" s="37"/>
      <c r="Q1226" s="37"/>
      <c r="R1226" s="37"/>
      <c r="S1226" s="38"/>
      <c r="T1226" s="36"/>
      <c r="U1226" s="36"/>
      <c r="V1226" s="36"/>
      <c r="W1226" s="36"/>
      <c r="X1226" s="39"/>
      <c r="Y1226" s="35"/>
      <c r="Z1226" s="35"/>
    </row>
    <row r="1227" spans="1:26" x14ac:dyDescent="0.25">
      <c r="A1227" s="33"/>
      <c r="B1227" s="34"/>
      <c r="C1227" s="35"/>
      <c r="D1227" s="35"/>
      <c r="E1227" s="35"/>
      <c r="F1227" s="35"/>
      <c r="G1227" s="35"/>
      <c r="H1227" s="35"/>
      <c r="I1227" s="35"/>
      <c r="J1227" s="35"/>
      <c r="K1227" s="36"/>
      <c r="L1227" s="37"/>
      <c r="M1227" s="37"/>
      <c r="N1227" s="37"/>
      <c r="O1227" s="37"/>
      <c r="P1227" s="37"/>
      <c r="Q1227" s="37"/>
      <c r="R1227" s="37"/>
      <c r="S1227" s="38"/>
      <c r="T1227" s="36"/>
      <c r="U1227" s="36"/>
      <c r="V1227" s="36"/>
      <c r="W1227" s="36"/>
      <c r="X1227" s="39"/>
      <c r="Y1227" s="35"/>
      <c r="Z1227" s="35"/>
    </row>
    <row r="1228" spans="1:26" x14ac:dyDescent="0.25">
      <c r="A1228" s="33"/>
      <c r="B1228" s="34"/>
      <c r="C1228" s="35"/>
      <c r="D1228" s="35"/>
      <c r="E1228" s="35"/>
      <c r="F1228" s="35"/>
      <c r="G1228" s="35"/>
      <c r="H1228" s="35"/>
      <c r="I1228" s="35"/>
      <c r="J1228" s="35"/>
      <c r="K1228" s="36"/>
      <c r="L1228" s="37"/>
      <c r="M1228" s="37"/>
      <c r="N1228" s="37"/>
      <c r="O1228" s="37"/>
      <c r="P1228" s="37"/>
      <c r="Q1228" s="37"/>
      <c r="R1228" s="37"/>
      <c r="S1228" s="38"/>
      <c r="T1228" s="36"/>
      <c r="U1228" s="36"/>
      <c r="V1228" s="36"/>
      <c r="W1228" s="36"/>
      <c r="X1228" s="39"/>
      <c r="Y1228" s="35"/>
      <c r="Z1228" s="35"/>
    </row>
    <row r="1229" spans="1:26" x14ac:dyDescent="0.25">
      <c r="A1229" s="33"/>
      <c r="B1229" s="34"/>
      <c r="C1229" s="35"/>
      <c r="D1229" s="35"/>
      <c r="E1229" s="35"/>
      <c r="F1229" s="35"/>
      <c r="G1229" s="35"/>
      <c r="H1229" s="35"/>
      <c r="I1229" s="35"/>
      <c r="J1229" s="35"/>
      <c r="K1229" s="36"/>
      <c r="L1229" s="37"/>
      <c r="M1229" s="37"/>
      <c r="N1229" s="37"/>
      <c r="O1229" s="37"/>
      <c r="P1229" s="37"/>
      <c r="Q1229" s="37"/>
      <c r="R1229" s="37"/>
      <c r="S1229" s="38"/>
      <c r="T1229" s="36"/>
      <c r="U1229" s="36"/>
      <c r="V1229" s="36"/>
      <c r="W1229" s="36"/>
      <c r="X1229" s="39"/>
      <c r="Y1229" s="35"/>
      <c r="Z1229" s="35"/>
    </row>
    <row r="1230" spans="1:26" x14ac:dyDescent="0.25">
      <c r="A1230" s="33"/>
      <c r="B1230" s="34"/>
      <c r="C1230" s="35"/>
      <c r="D1230" s="35"/>
      <c r="E1230" s="35"/>
      <c r="F1230" s="35"/>
      <c r="G1230" s="35"/>
      <c r="H1230" s="35"/>
      <c r="I1230" s="35"/>
      <c r="J1230" s="35"/>
      <c r="K1230" s="36"/>
      <c r="L1230" s="37"/>
      <c r="M1230" s="37"/>
      <c r="N1230" s="37"/>
      <c r="O1230" s="37"/>
      <c r="P1230" s="37"/>
      <c r="Q1230" s="37"/>
      <c r="R1230" s="37"/>
      <c r="S1230" s="38"/>
      <c r="T1230" s="36"/>
      <c r="U1230" s="36"/>
      <c r="V1230" s="36"/>
      <c r="W1230" s="36"/>
      <c r="X1230" s="39"/>
      <c r="Y1230" s="35"/>
      <c r="Z1230" s="35"/>
    </row>
    <row r="1231" spans="1:26" x14ac:dyDescent="0.25">
      <c r="A1231" s="33"/>
      <c r="B1231" s="34"/>
      <c r="C1231" s="35"/>
      <c r="D1231" s="35"/>
      <c r="E1231" s="35"/>
      <c r="F1231" s="35"/>
      <c r="G1231" s="35"/>
      <c r="H1231" s="35"/>
      <c r="I1231" s="35"/>
      <c r="J1231" s="35"/>
      <c r="K1231" s="36"/>
      <c r="L1231" s="37"/>
      <c r="M1231" s="37"/>
      <c r="N1231" s="37"/>
      <c r="O1231" s="37"/>
      <c r="P1231" s="37"/>
      <c r="Q1231" s="37"/>
      <c r="R1231" s="37"/>
      <c r="S1231" s="38"/>
      <c r="T1231" s="36"/>
      <c r="U1231" s="36"/>
      <c r="V1231" s="36"/>
      <c r="W1231" s="36"/>
      <c r="X1231" s="39"/>
      <c r="Y1231" s="35"/>
      <c r="Z1231" s="35"/>
    </row>
    <row r="1232" spans="1:26" x14ac:dyDescent="0.25">
      <c r="A1232" s="33"/>
      <c r="B1232" s="34"/>
      <c r="C1232" s="35"/>
      <c r="D1232" s="35"/>
      <c r="E1232" s="35"/>
      <c r="F1232" s="35"/>
      <c r="G1232" s="35"/>
      <c r="H1232" s="35"/>
      <c r="I1232" s="35"/>
      <c r="J1232" s="35"/>
      <c r="K1232" s="36"/>
      <c r="L1232" s="37"/>
      <c r="M1232" s="37"/>
      <c r="N1232" s="37"/>
      <c r="O1232" s="37"/>
      <c r="P1232" s="37"/>
      <c r="Q1232" s="37"/>
      <c r="R1232" s="37"/>
      <c r="S1232" s="38"/>
      <c r="T1232" s="36"/>
      <c r="U1232" s="36"/>
      <c r="V1232" s="36"/>
      <c r="W1232" s="36"/>
      <c r="X1232" s="39"/>
      <c r="Y1232" s="35"/>
      <c r="Z1232" s="35"/>
    </row>
    <row r="1233" spans="1:26" x14ac:dyDescent="0.25">
      <c r="A1233" s="33"/>
      <c r="B1233" s="34"/>
      <c r="C1233" s="35"/>
      <c r="D1233" s="35"/>
      <c r="E1233" s="35"/>
      <c r="F1233" s="35"/>
      <c r="G1233" s="35"/>
      <c r="H1233" s="35"/>
      <c r="I1233" s="35"/>
      <c r="J1233" s="35"/>
      <c r="K1233" s="36"/>
      <c r="L1233" s="37"/>
      <c r="M1233" s="37"/>
      <c r="N1233" s="37"/>
      <c r="O1233" s="37"/>
      <c r="P1233" s="37"/>
      <c r="Q1233" s="37"/>
      <c r="R1233" s="37"/>
      <c r="S1233" s="38"/>
      <c r="T1233" s="36"/>
      <c r="U1233" s="36"/>
      <c r="V1233" s="36"/>
      <c r="W1233" s="36"/>
      <c r="X1233" s="39"/>
      <c r="Y1233" s="35"/>
      <c r="Z1233" s="35"/>
    </row>
    <row r="1234" spans="1:26" x14ac:dyDescent="0.25">
      <c r="A1234" s="33"/>
      <c r="B1234" s="34"/>
      <c r="C1234" s="35"/>
      <c r="D1234" s="35"/>
      <c r="E1234" s="35"/>
      <c r="F1234" s="35"/>
      <c r="G1234" s="35"/>
      <c r="H1234" s="35"/>
      <c r="I1234" s="35"/>
      <c r="J1234" s="35"/>
      <c r="K1234" s="36"/>
      <c r="L1234" s="37"/>
      <c r="M1234" s="37"/>
      <c r="N1234" s="37"/>
      <c r="O1234" s="37"/>
      <c r="P1234" s="37"/>
      <c r="Q1234" s="37"/>
      <c r="R1234" s="37"/>
      <c r="S1234" s="38"/>
      <c r="T1234" s="36"/>
      <c r="U1234" s="36"/>
      <c r="V1234" s="36"/>
      <c r="W1234" s="36"/>
      <c r="X1234" s="39"/>
      <c r="Y1234" s="35"/>
      <c r="Z1234" s="35"/>
    </row>
    <row r="1235" spans="1:26" x14ac:dyDescent="0.25">
      <c r="A1235" s="33"/>
      <c r="B1235" s="34"/>
      <c r="C1235" s="35"/>
      <c r="D1235" s="35"/>
      <c r="E1235" s="35"/>
      <c r="F1235" s="35"/>
      <c r="G1235" s="35"/>
      <c r="H1235" s="35"/>
      <c r="I1235" s="35"/>
      <c r="J1235" s="35"/>
      <c r="K1235" s="36"/>
      <c r="L1235" s="37"/>
      <c r="M1235" s="37"/>
      <c r="N1235" s="37"/>
      <c r="O1235" s="37"/>
      <c r="P1235" s="37"/>
      <c r="Q1235" s="37"/>
      <c r="R1235" s="37"/>
      <c r="S1235" s="38"/>
      <c r="T1235" s="36"/>
      <c r="U1235" s="36"/>
      <c r="V1235" s="36"/>
      <c r="W1235" s="36"/>
      <c r="X1235" s="39"/>
      <c r="Y1235" s="35"/>
      <c r="Z1235" s="35"/>
    </row>
    <row r="1236" spans="1:26" x14ac:dyDescent="0.25">
      <c r="A1236" s="33"/>
      <c r="B1236" s="34"/>
      <c r="C1236" s="35"/>
      <c r="D1236" s="35"/>
      <c r="E1236" s="35"/>
      <c r="F1236" s="35"/>
      <c r="G1236" s="35"/>
      <c r="H1236" s="35"/>
      <c r="I1236" s="35"/>
      <c r="J1236" s="35"/>
      <c r="K1236" s="36"/>
      <c r="L1236" s="37"/>
      <c r="M1236" s="37"/>
      <c r="N1236" s="37"/>
      <c r="O1236" s="37"/>
      <c r="P1236" s="37"/>
      <c r="Q1236" s="37"/>
      <c r="R1236" s="37"/>
      <c r="S1236" s="38"/>
      <c r="T1236" s="36"/>
      <c r="U1236" s="36"/>
      <c r="V1236" s="36"/>
      <c r="W1236" s="36"/>
      <c r="X1236" s="39"/>
      <c r="Y1236" s="35"/>
      <c r="Z1236" s="35"/>
    </row>
    <row r="1237" spans="1:26" x14ac:dyDescent="0.25">
      <c r="A1237" s="33"/>
      <c r="B1237" s="34"/>
      <c r="C1237" s="35"/>
      <c r="D1237" s="35"/>
      <c r="E1237" s="35"/>
      <c r="F1237" s="35"/>
      <c r="G1237" s="35"/>
      <c r="H1237" s="35"/>
      <c r="I1237" s="35"/>
      <c r="J1237" s="35"/>
      <c r="K1237" s="36"/>
      <c r="L1237" s="37"/>
      <c r="M1237" s="37"/>
      <c r="N1237" s="37"/>
      <c r="O1237" s="37"/>
      <c r="P1237" s="37"/>
      <c r="Q1237" s="37"/>
      <c r="R1237" s="37"/>
      <c r="S1237" s="38"/>
      <c r="T1237" s="36"/>
      <c r="U1237" s="36"/>
      <c r="V1237" s="36"/>
      <c r="W1237" s="36"/>
      <c r="X1237" s="39"/>
      <c r="Y1237" s="35"/>
      <c r="Z1237" s="35"/>
    </row>
    <row r="1238" spans="1:26" x14ac:dyDescent="0.25">
      <c r="A1238" s="33"/>
      <c r="B1238" s="34"/>
      <c r="C1238" s="35"/>
      <c r="D1238" s="35"/>
      <c r="E1238" s="35"/>
      <c r="F1238" s="35"/>
      <c r="G1238" s="35"/>
      <c r="H1238" s="35"/>
      <c r="I1238" s="35"/>
      <c r="J1238" s="35"/>
      <c r="K1238" s="36"/>
      <c r="L1238" s="37"/>
      <c r="M1238" s="37"/>
      <c r="N1238" s="37"/>
      <c r="O1238" s="37"/>
      <c r="P1238" s="37"/>
      <c r="Q1238" s="37"/>
      <c r="R1238" s="37"/>
      <c r="S1238" s="38"/>
      <c r="T1238" s="36"/>
      <c r="U1238" s="36"/>
      <c r="V1238" s="36"/>
      <c r="W1238" s="36"/>
      <c r="X1238" s="39"/>
      <c r="Y1238" s="35"/>
      <c r="Z1238" s="35"/>
    </row>
    <row r="1239" spans="1:26" x14ac:dyDescent="0.25">
      <c r="A1239" s="33"/>
      <c r="B1239" s="34"/>
      <c r="C1239" s="35"/>
      <c r="D1239" s="35"/>
      <c r="E1239" s="35"/>
      <c r="F1239" s="35"/>
      <c r="G1239" s="35"/>
      <c r="H1239" s="35"/>
      <c r="I1239" s="35"/>
      <c r="J1239" s="35"/>
      <c r="K1239" s="36"/>
      <c r="L1239" s="37"/>
      <c r="M1239" s="37"/>
      <c r="N1239" s="37"/>
      <c r="O1239" s="37"/>
      <c r="P1239" s="37"/>
      <c r="Q1239" s="37"/>
      <c r="R1239" s="37"/>
      <c r="S1239" s="38"/>
      <c r="T1239" s="36"/>
      <c r="U1239" s="36"/>
      <c r="V1239" s="36"/>
      <c r="W1239" s="36"/>
      <c r="X1239" s="39"/>
      <c r="Y1239" s="35"/>
      <c r="Z1239" s="35"/>
    </row>
    <row r="1240" spans="1:26" x14ac:dyDescent="0.25">
      <c r="A1240" s="33"/>
      <c r="B1240" s="34"/>
      <c r="C1240" s="35"/>
      <c r="D1240" s="35"/>
      <c r="E1240" s="35"/>
      <c r="F1240" s="35"/>
      <c r="G1240" s="35"/>
      <c r="H1240" s="35"/>
      <c r="I1240" s="35"/>
      <c r="J1240" s="35"/>
      <c r="K1240" s="36"/>
      <c r="L1240" s="37"/>
      <c r="M1240" s="37"/>
      <c r="N1240" s="37"/>
      <c r="O1240" s="37"/>
      <c r="P1240" s="37"/>
      <c r="Q1240" s="37"/>
      <c r="R1240" s="37"/>
      <c r="S1240" s="38"/>
      <c r="T1240" s="36"/>
      <c r="U1240" s="36"/>
      <c r="V1240" s="36"/>
      <c r="W1240" s="36"/>
      <c r="X1240" s="39"/>
      <c r="Y1240" s="35"/>
      <c r="Z1240" s="35"/>
    </row>
    <row r="1241" spans="1:26" x14ac:dyDescent="0.25">
      <c r="A1241" s="33"/>
      <c r="B1241" s="34"/>
      <c r="C1241" s="35"/>
      <c r="D1241" s="35"/>
      <c r="E1241" s="35"/>
      <c r="F1241" s="35"/>
      <c r="G1241" s="35"/>
      <c r="H1241" s="35"/>
      <c r="I1241" s="35"/>
      <c r="J1241" s="35"/>
      <c r="K1241" s="36"/>
      <c r="L1241" s="37"/>
      <c r="M1241" s="37"/>
      <c r="N1241" s="37"/>
      <c r="O1241" s="37"/>
      <c r="P1241" s="37"/>
      <c r="Q1241" s="37"/>
      <c r="R1241" s="37"/>
      <c r="S1241" s="38"/>
      <c r="T1241" s="36"/>
      <c r="U1241" s="36"/>
      <c r="V1241" s="36"/>
      <c r="W1241" s="36"/>
      <c r="X1241" s="39"/>
      <c r="Y1241" s="35"/>
      <c r="Z1241" s="35"/>
    </row>
    <row r="1242" spans="1:26" x14ac:dyDescent="0.25">
      <c r="A1242" s="33"/>
      <c r="B1242" s="34"/>
      <c r="C1242" s="35"/>
      <c r="D1242" s="35"/>
      <c r="E1242" s="35"/>
      <c r="F1242" s="35"/>
      <c r="G1242" s="35"/>
      <c r="H1242" s="35"/>
      <c r="I1242" s="35"/>
      <c r="J1242" s="35"/>
      <c r="K1242" s="36"/>
      <c r="L1242" s="37"/>
      <c r="M1242" s="37"/>
      <c r="N1242" s="37"/>
      <c r="O1242" s="37"/>
      <c r="P1242" s="37"/>
      <c r="Q1242" s="37"/>
      <c r="R1242" s="37"/>
      <c r="S1242" s="38"/>
      <c r="T1242" s="36"/>
      <c r="U1242" s="36"/>
      <c r="V1242" s="36"/>
      <c r="W1242" s="36"/>
      <c r="X1242" s="39"/>
      <c r="Y1242" s="35"/>
      <c r="Z1242" s="35"/>
    </row>
    <row r="1243" spans="1:26" x14ac:dyDescent="0.25">
      <c r="A1243" s="33"/>
      <c r="B1243" s="34"/>
      <c r="C1243" s="35"/>
      <c r="D1243" s="35"/>
      <c r="E1243" s="35"/>
      <c r="F1243" s="35"/>
      <c r="G1243" s="35"/>
      <c r="H1243" s="35"/>
      <c r="I1243" s="35"/>
      <c r="J1243" s="35"/>
      <c r="K1243" s="36"/>
      <c r="L1243" s="37"/>
      <c r="M1243" s="37"/>
      <c r="N1243" s="37"/>
      <c r="O1243" s="37"/>
      <c r="P1243" s="37"/>
      <c r="Q1243" s="37"/>
      <c r="R1243" s="37"/>
      <c r="S1243" s="38"/>
      <c r="T1243" s="36"/>
      <c r="U1243" s="36"/>
      <c r="V1243" s="36"/>
      <c r="W1243" s="36"/>
      <c r="X1243" s="39"/>
      <c r="Y1243" s="35"/>
      <c r="Z1243" s="35"/>
    </row>
    <row r="1244" spans="1:26" x14ac:dyDescent="0.25">
      <c r="A1244" s="33"/>
      <c r="B1244" s="34"/>
      <c r="C1244" s="35"/>
      <c r="D1244" s="35"/>
      <c r="E1244" s="35"/>
      <c r="F1244" s="35"/>
      <c r="G1244" s="35"/>
      <c r="H1244" s="35"/>
      <c r="I1244" s="35"/>
      <c r="J1244" s="35"/>
      <c r="K1244" s="36"/>
      <c r="L1244" s="37"/>
      <c r="M1244" s="37"/>
      <c r="N1244" s="37"/>
      <c r="O1244" s="37"/>
      <c r="P1244" s="37"/>
      <c r="Q1244" s="37"/>
      <c r="R1244" s="37"/>
      <c r="S1244" s="38"/>
      <c r="T1244" s="36"/>
      <c r="U1244" s="36"/>
      <c r="V1244" s="36"/>
      <c r="W1244" s="36"/>
      <c r="X1244" s="39"/>
      <c r="Y1244" s="35"/>
      <c r="Z1244" s="35"/>
    </row>
    <row r="1245" spans="1:26" x14ac:dyDescent="0.25">
      <c r="A1245" s="33"/>
      <c r="B1245" s="34"/>
      <c r="C1245" s="35"/>
      <c r="D1245" s="35"/>
      <c r="E1245" s="35"/>
      <c r="F1245" s="35"/>
      <c r="G1245" s="35"/>
      <c r="H1245" s="35"/>
      <c r="I1245" s="35"/>
      <c r="J1245" s="35"/>
      <c r="K1245" s="36"/>
      <c r="L1245" s="37"/>
      <c r="M1245" s="37"/>
      <c r="N1245" s="37"/>
      <c r="O1245" s="37"/>
      <c r="P1245" s="37"/>
      <c r="Q1245" s="37"/>
      <c r="R1245" s="37"/>
      <c r="S1245" s="38"/>
      <c r="T1245" s="36"/>
      <c r="U1245" s="36"/>
      <c r="V1245" s="36"/>
      <c r="W1245" s="36"/>
      <c r="X1245" s="39"/>
      <c r="Y1245" s="35"/>
      <c r="Z1245" s="35"/>
    </row>
    <row r="1246" spans="1:26" x14ac:dyDescent="0.25">
      <c r="A1246" s="33"/>
      <c r="B1246" s="34"/>
      <c r="C1246" s="35"/>
      <c r="D1246" s="35"/>
      <c r="E1246" s="35"/>
      <c r="F1246" s="35"/>
      <c r="G1246" s="35"/>
      <c r="H1246" s="35"/>
      <c r="I1246" s="35"/>
      <c r="J1246" s="35"/>
      <c r="K1246" s="36"/>
      <c r="L1246" s="37"/>
      <c r="M1246" s="37"/>
      <c r="N1246" s="37"/>
      <c r="O1246" s="37"/>
      <c r="P1246" s="37"/>
      <c r="Q1246" s="37"/>
      <c r="R1246" s="37"/>
      <c r="S1246" s="38"/>
      <c r="T1246" s="36"/>
      <c r="U1246" s="36"/>
      <c r="V1246" s="36"/>
      <c r="W1246" s="36"/>
      <c r="X1246" s="39"/>
      <c r="Y1246" s="35"/>
      <c r="Z1246" s="35"/>
    </row>
    <row r="1247" spans="1:26" x14ac:dyDescent="0.25">
      <c r="A1247" s="33"/>
      <c r="B1247" s="34"/>
      <c r="C1247" s="35"/>
      <c r="D1247" s="35"/>
      <c r="E1247" s="35"/>
      <c r="F1247" s="35"/>
      <c r="G1247" s="35"/>
      <c r="H1247" s="35"/>
      <c r="I1247" s="35"/>
      <c r="J1247" s="35"/>
      <c r="K1247" s="36"/>
      <c r="L1247" s="37"/>
      <c r="M1247" s="37"/>
      <c r="N1247" s="37"/>
      <c r="O1247" s="37"/>
      <c r="P1247" s="37"/>
      <c r="Q1247" s="37"/>
      <c r="R1247" s="37"/>
      <c r="S1247" s="38"/>
      <c r="T1247" s="36"/>
      <c r="U1247" s="36"/>
      <c r="V1247" s="36"/>
      <c r="W1247" s="36"/>
      <c r="X1247" s="39"/>
      <c r="Y1247" s="35"/>
      <c r="Z1247" s="35"/>
    </row>
    <row r="1248" spans="1:26" x14ac:dyDescent="0.25">
      <c r="A1248" s="33"/>
      <c r="B1248" s="34"/>
      <c r="C1248" s="35"/>
      <c r="D1248" s="35"/>
      <c r="E1248" s="35"/>
      <c r="F1248" s="35"/>
      <c r="G1248" s="35"/>
      <c r="H1248" s="35"/>
      <c r="I1248" s="35"/>
      <c r="J1248" s="35"/>
      <c r="K1248" s="36"/>
      <c r="L1248" s="37"/>
      <c r="M1248" s="37"/>
      <c r="N1248" s="37"/>
      <c r="O1248" s="37"/>
      <c r="P1248" s="37"/>
      <c r="Q1248" s="37"/>
      <c r="R1248" s="37"/>
      <c r="S1248" s="38"/>
      <c r="T1248" s="36"/>
      <c r="U1248" s="36"/>
      <c r="V1248" s="36"/>
      <c r="W1248" s="36"/>
      <c r="X1248" s="39"/>
      <c r="Y1248" s="35"/>
      <c r="Z1248" s="35"/>
    </row>
    <row r="1249" spans="1:26" x14ac:dyDescent="0.25">
      <c r="A1249" s="33"/>
      <c r="B1249" s="34"/>
      <c r="C1249" s="35"/>
      <c r="D1249" s="35"/>
      <c r="E1249" s="35"/>
      <c r="F1249" s="35"/>
      <c r="G1249" s="35"/>
      <c r="H1249" s="35"/>
      <c r="I1249" s="35"/>
      <c r="J1249" s="35"/>
      <c r="K1249" s="36"/>
      <c r="L1249" s="37"/>
      <c r="M1249" s="37"/>
      <c r="N1249" s="37"/>
      <c r="O1249" s="37"/>
      <c r="P1249" s="37"/>
      <c r="Q1249" s="37"/>
      <c r="R1249" s="37"/>
      <c r="S1249" s="38"/>
      <c r="T1249" s="36"/>
      <c r="U1249" s="36"/>
      <c r="V1249" s="36"/>
      <c r="W1249" s="36"/>
      <c r="X1249" s="39"/>
      <c r="Y1249" s="35"/>
      <c r="Z1249" s="35"/>
    </row>
    <row r="1250" spans="1:26" x14ac:dyDescent="0.25">
      <c r="A1250" s="33"/>
      <c r="B1250" s="34"/>
      <c r="C1250" s="35"/>
      <c r="D1250" s="35"/>
      <c r="E1250" s="35"/>
      <c r="F1250" s="35"/>
      <c r="G1250" s="35"/>
      <c r="H1250" s="35"/>
      <c r="I1250" s="35"/>
      <c r="J1250" s="35"/>
      <c r="K1250" s="36"/>
      <c r="L1250" s="37"/>
      <c r="M1250" s="37"/>
      <c r="N1250" s="37"/>
      <c r="O1250" s="37"/>
      <c r="P1250" s="37"/>
      <c r="Q1250" s="37"/>
      <c r="R1250" s="37"/>
      <c r="S1250" s="38"/>
      <c r="T1250" s="36"/>
      <c r="U1250" s="36"/>
      <c r="V1250" s="36"/>
      <c r="W1250" s="36"/>
      <c r="X1250" s="39"/>
      <c r="Y1250" s="35"/>
      <c r="Z1250" s="35"/>
    </row>
    <row r="1251" spans="1:26" x14ac:dyDescent="0.25">
      <c r="A1251" s="33"/>
      <c r="B1251" s="34"/>
      <c r="C1251" s="35"/>
      <c r="D1251" s="35"/>
      <c r="E1251" s="35"/>
      <c r="F1251" s="35"/>
      <c r="G1251" s="35"/>
      <c r="H1251" s="35"/>
      <c r="I1251" s="35"/>
      <c r="J1251" s="35"/>
      <c r="K1251" s="36"/>
      <c r="L1251" s="37"/>
      <c r="M1251" s="37"/>
      <c r="N1251" s="37"/>
      <c r="O1251" s="37"/>
      <c r="P1251" s="37"/>
      <c r="Q1251" s="37"/>
      <c r="R1251" s="37"/>
      <c r="S1251" s="38"/>
      <c r="T1251" s="36"/>
      <c r="U1251" s="36"/>
      <c r="V1251" s="36"/>
      <c r="W1251" s="36"/>
      <c r="X1251" s="39"/>
      <c r="Y1251" s="35"/>
      <c r="Z1251" s="35"/>
    </row>
    <row r="1252" spans="1:26" x14ac:dyDescent="0.25">
      <c r="A1252" s="33"/>
      <c r="B1252" s="34"/>
      <c r="C1252" s="35"/>
      <c r="D1252" s="35"/>
      <c r="E1252" s="35"/>
      <c r="F1252" s="35"/>
      <c r="G1252" s="35"/>
      <c r="H1252" s="35"/>
      <c r="I1252" s="35"/>
      <c r="J1252" s="35"/>
      <c r="K1252" s="36"/>
      <c r="L1252" s="37"/>
      <c r="M1252" s="37"/>
      <c r="N1252" s="37"/>
      <c r="O1252" s="37"/>
      <c r="P1252" s="37"/>
      <c r="Q1252" s="37"/>
      <c r="R1252" s="37"/>
      <c r="S1252" s="38"/>
      <c r="T1252" s="36"/>
      <c r="U1252" s="36"/>
      <c r="V1252" s="36"/>
      <c r="W1252" s="36"/>
      <c r="X1252" s="39"/>
      <c r="Y1252" s="35"/>
      <c r="Z1252" s="35"/>
    </row>
    <row r="1253" spans="1:26" x14ac:dyDescent="0.25">
      <c r="A1253" s="33"/>
      <c r="B1253" s="34"/>
      <c r="C1253" s="35"/>
      <c r="D1253" s="35"/>
      <c r="E1253" s="35"/>
      <c r="F1253" s="35"/>
      <c r="G1253" s="35"/>
      <c r="H1253" s="35"/>
      <c r="I1253" s="35"/>
      <c r="J1253" s="35"/>
      <c r="K1253" s="36"/>
      <c r="L1253" s="37"/>
      <c r="M1253" s="37"/>
      <c r="N1253" s="37"/>
      <c r="O1253" s="37"/>
      <c r="P1253" s="37"/>
      <c r="Q1253" s="37"/>
      <c r="R1253" s="37"/>
      <c r="S1253" s="38"/>
      <c r="T1253" s="36"/>
      <c r="U1253" s="36"/>
      <c r="V1253" s="36"/>
      <c r="W1253" s="36"/>
      <c r="X1253" s="39"/>
      <c r="Y1253" s="35"/>
      <c r="Z1253" s="35"/>
    </row>
    <row r="1254" spans="1:26" x14ac:dyDescent="0.25">
      <c r="A1254" s="33"/>
      <c r="B1254" s="34"/>
      <c r="C1254" s="35"/>
      <c r="D1254" s="35"/>
      <c r="E1254" s="35"/>
      <c r="F1254" s="35"/>
      <c r="G1254" s="35"/>
      <c r="H1254" s="35"/>
      <c r="I1254" s="35"/>
      <c r="J1254" s="35"/>
      <c r="K1254" s="36"/>
      <c r="L1254" s="37"/>
      <c r="M1254" s="37"/>
      <c r="N1254" s="37"/>
      <c r="O1254" s="37"/>
      <c r="P1254" s="37"/>
      <c r="Q1254" s="37"/>
      <c r="R1254" s="37"/>
      <c r="S1254" s="38"/>
      <c r="T1254" s="36"/>
      <c r="U1254" s="36"/>
      <c r="V1254" s="36"/>
      <c r="W1254" s="36"/>
      <c r="X1254" s="39"/>
      <c r="Y1254" s="35"/>
      <c r="Z1254" s="35"/>
    </row>
    <row r="1255" spans="1:26" x14ac:dyDescent="0.25">
      <c r="A1255" s="33"/>
      <c r="B1255" s="34"/>
      <c r="C1255" s="35"/>
      <c r="D1255" s="35"/>
      <c r="E1255" s="35"/>
      <c r="F1255" s="35"/>
      <c r="G1255" s="35"/>
      <c r="H1255" s="35"/>
      <c r="I1255" s="35"/>
      <c r="J1255" s="35"/>
      <c r="K1255" s="36"/>
      <c r="L1255" s="37"/>
      <c r="M1255" s="37"/>
      <c r="N1255" s="37"/>
      <c r="O1255" s="37"/>
      <c r="P1255" s="37"/>
      <c r="Q1255" s="37"/>
      <c r="R1255" s="37"/>
      <c r="S1255" s="38"/>
      <c r="T1255" s="36"/>
      <c r="U1255" s="36"/>
      <c r="V1255" s="36"/>
      <c r="W1255" s="36"/>
      <c r="X1255" s="39"/>
      <c r="Y1255" s="35"/>
      <c r="Z1255" s="35"/>
    </row>
    <row r="1256" spans="1:26" x14ac:dyDescent="0.25">
      <c r="A1256" s="33"/>
      <c r="B1256" s="34"/>
      <c r="C1256" s="35"/>
      <c r="D1256" s="35"/>
      <c r="E1256" s="35"/>
      <c r="F1256" s="35"/>
      <c r="G1256" s="35"/>
      <c r="H1256" s="35"/>
      <c r="I1256" s="35"/>
      <c r="J1256" s="35"/>
      <c r="K1256" s="36"/>
      <c r="L1256" s="37"/>
      <c r="M1256" s="37"/>
      <c r="N1256" s="37"/>
      <c r="O1256" s="37"/>
      <c r="P1256" s="37"/>
      <c r="Q1256" s="37"/>
      <c r="R1256" s="37"/>
      <c r="S1256" s="38"/>
      <c r="T1256" s="36"/>
      <c r="U1256" s="36"/>
      <c r="V1256" s="36"/>
      <c r="W1256" s="36"/>
      <c r="X1256" s="39"/>
      <c r="Y1256" s="35"/>
      <c r="Z1256" s="35"/>
    </row>
    <row r="1257" spans="1:26" x14ac:dyDescent="0.25">
      <c r="A1257" s="33"/>
      <c r="B1257" s="34"/>
      <c r="C1257" s="35"/>
      <c r="D1257" s="35"/>
      <c r="E1257" s="35"/>
      <c r="F1257" s="35"/>
      <c r="G1257" s="35"/>
      <c r="H1257" s="35"/>
      <c r="I1257" s="35"/>
      <c r="J1257" s="35"/>
      <c r="K1257" s="36"/>
      <c r="L1257" s="37"/>
      <c r="M1257" s="37"/>
      <c r="N1257" s="37"/>
      <c r="O1257" s="37"/>
      <c r="P1257" s="37"/>
      <c r="Q1257" s="37"/>
      <c r="R1257" s="37"/>
      <c r="S1257" s="38"/>
      <c r="T1257" s="36"/>
      <c r="U1257" s="36"/>
      <c r="V1257" s="36"/>
      <c r="W1257" s="36"/>
      <c r="X1257" s="39"/>
      <c r="Y1257" s="35"/>
      <c r="Z1257" s="35"/>
    </row>
    <row r="1258" spans="1:26" x14ac:dyDescent="0.25">
      <c r="A1258" s="33"/>
      <c r="B1258" s="34"/>
      <c r="C1258" s="35"/>
      <c r="D1258" s="35"/>
      <c r="E1258" s="35"/>
      <c r="F1258" s="35"/>
      <c r="G1258" s="35"/>
      <c r="H1258" s="35"/>
      <c r="I1258" s="35"/>
      <c r="J1258" s="35"/>
      <c r="K1258" s="36"/>
      <c r="L1258" s="37"/>
      <c r="M1258" s="37"/>
      <c r="N1258" s="37"/>
      <c r="O1258" s="37"/>
      <c r="P1258" s="37"/>
      <c r="Q1258" s="37"/>
      <c r="R1258" s="37"/>
      <c r="S1258" s="38"/>
      <c r="T1258" s="36"/>
      <c r="U1258" s="36"/>
      <c r="V1258" s="36"/>
      <c r="W1258" s="36"/>
      <c r="X1258" s="39"/>
      <c r="Y1258" s="35"/>
      <c r="Z1258" s="35"/>
    </row>
    <row r="1259" spans="1:26" x14ac:dyDescent="0.25">
      <c r="A1259" s="33"/>
      <c r="B1259" s="34"/>
      <c r="C1259" s="35"/>
      <c r="D1259" s="35"/>
      <c r="E1259" s="35"/>
      <c r="F1259" s="35"/>
      <c r="G1259" s="35"/>
      <c r="H1259" s="35"/>
      <c r="I1259" s="35"/>
      <c r="J1259" s="35"/>
      <c r="K1259" s="36"/>
      <c r="L1259" s="37"/>
      <c r="M1259" s="37"/>
      <c r="N1259" s="37"/>
      <c r="O1259" s="37"/>
      <c r="P1259" s="37"/>
      <c r="Q1259" s="37"/>
      <c r="R1259" s="37"/>
      <c r="S1259" s="38"/>
      <c r="T1259" s="36"/>
      <c r="U1259" s="36"/>
      <c r="V1259" s="36"/>
      <c r="W1259" s="36"/>
      <c r="X1259" s="39"/>
      <c r="Y1259" s="35"/>
      <c r="Z1259" s="35"/>
    </row>
    <row r="1260" spans="1:26" x14ac:dyDescent="0.25">
      <c r="A1260" s="33"/>
      <c r="B1260" s="34"/>
      <c r="C1260" s="35"/>
      <c r="D1260" s="35"/>
      <c r="E1260" s="35"/>
      <c r="F1260" s="35"/>
      <c r="G1260" s="35"/>
      <c r="H1260" s="35"/>
      <c r="I1260" s="35"/>
      <c r="J1260" s="35"/>
      <c r="K1260" s="36"/>
      <c r="L1260" s="37"/>
      <c r="M1260" s="37"/>
      <c r="N1260" s="37"/>
      <c r="O1260" s="37"/>
      <c r="P1260" s="37"/>
      <c r="Q1260" s="37"/>
      <c r="R1260" s="37"/>
      <c r="S1260" s="38"/>
      <c r="T1260" s="36"/>
      <c r="U1260" s="36"/>
      <c r="V1260" s="36"/>
      <c r="W1260" s="36"/>
      <c r="X1260" s="39"/>
      <c r="Y1260" s="35"/>
      <c r="Z1260" s="35"/>
    </row>
    <row r="1261" spans="1:26" x14ac:dyDescent="0.25">
      <c r="A1261" s="33"/>
      <c r="B1261" s="34"/>
      <c r="C1261" s="35"/>
      <c r="D1261" s="35"/>
      <c r="E1261" s="35"/>
      <c r="F1261" s="35"/>
      <c r="G1261" s="35"/>
      <c r="H1261" s="35"/>
      <c r="I1261" s="35"/>
      <c r="J1261" s="35"/>
      <c r="K1261" s="36"/>
      <c r="L1261" s="37"/>
      <c r="M1261" s="37"/>
      <c r="N1261" s="37"/>
      <c r="O1261" s="37"/>
      <c r="P1261" s="37"/>
      <c r="Q1261" s="37"/>
      <c r="R1261" s="37"/>
      <c r="S1261" s="38"/>
      <c r="T1261" s="36"/>
      <c r="U1261" s="36"/>
      <c r="V1261" s="36"/>
      <c r="W1261" s="36"/>
      <c r="X1261" s="39"/>
      <c r="Y1261" s="35"/>
      <c r="Z1261" s="35"/>
    </row>
    <row r="1262" spans="1:26" x14ac:dyDescent="0.25">
      <c r="A1262" s="33"/>
      <c r="B1262" s="34"/>
      <c r="C1262" s="35"/>
      <c r="D1262" s="35"/>
      <c r="E1262" s="35"/>
      <c r="F1262" s="35"/>
      <c r="G1262" s="35"/>
      <c r="H1262" s="35"/>
      <c r="I1262" s="35"/>
      <c r="J1262" s="35"/>
      <c r="K1262" s="36"/>
      <c r="L1262" s="37"/>
      <c r="M1262" s="37"/>
      <c r="N1262" s="37"/>
      <c r="O1262" s="37"/>
      <c r="P1262" s="37"/>
      <c r="Q1262" s="37"/>
      <c r="R1262" s="37"/>
      <c r="S1262" s="38"/>
      <c r="T1262" s="36"/>
      <c r="U1262" s="36"/>
      <c r="V1262" s="36"/>
      <c r="W1262" s="36"/>
      <c r="X1262" s="39"/>
      <c r="Y1262" s="35"/>
      <c r="Z1262" s="35"/>
    </row>
    <row r="1263" spans="1:26" x14ac:dyDescent="0.25">
      <c r="A1263" s="33"/>
      <c r="B1263" s="34"/>
      <c r="C1263" s="35"/>
      <c r="D1263" s="35"/>
      <c r="E1263" s="35"/>
      <c r="F1263" s="35"/>
      <c r="G1263" s="35"/>
      <c r="H1263" s="35"/>
      <c r="I1263" s="35"/>
      <c r="J1263" s="35"/>
      <c r="K1263" s="36"/>
      <c r="L1263" s="37"/>
      <c r="M1263" s="37"/>
      <c r="N1263" s="37"/>
      <c r="O1263" s="37"/>
      <c r="P1263" s="37"/>
      <c r="Q1263" s="37"/>
      <c r="R1263" s="37"/>
      <c r="S1263" s="38"/>
      <c r="T1263" s="36"/>
      <c r="U1263" s="36"/>
      <c r="V1263" s="36"/>
      <c r="W1263" s="36"/>
      <c r="X1263" s="39"/>
      <c r="Y1263" s="35"/>
      <c r="Z1263" s="35"/>
    </row>
    <row r="1264" spans="1:26" x14ac:dyDescent="0.25">
      <c r="A1264" s="33"/>
      <c r="B1264" s="34"/>
      <c r="C1264" s="35"/>
      <c r="D1264" s="35"/>
      <c r="E1264" s="35"/>
      <c r="F1264" s="35"/>
      <c r="G1264" s="35"/>
      <c r="H1264" s="35"/>
      <c r="I1264" s="35"/>
      <c r="J1264" s="35"/>
      <c r="K1264" s="36"/>
      <c r="L1264" s="37"/>
      <c r="M1264" s="37"/>
      <c r="N1264" s="37"/>
      <c r="O1264" s="37"/>
      <c r="P1264" s="37"/>
      <c r="Q1264" s="37"/>
      <c r="R1264" s="37"/>
      <c r="S1264" s="38"/>
      <c r="T1264" s="36"/>
      <c r="U1264" s="36"/>
      <c r="V1264" s="36"/>
      <c r="W1264" s="36"/>
      <c r="X1264" s="39"/>
      <c r="Y1264" s="35"/>
      <c r="Z1264" s="35"/>
    </row>
    <row r="1265" spans="1:26" x14ac:dyDescent="0.25">
      <c r="A1265" s="33"/>
      <c r="B1265" s="34"/>
      <c r="C1265" s="35"/>
      <c r="D1265" s="35"/>
      <c r="E1265" s="35"/>
      <c r="F1265" s="35"/>
      <c r="G1265" s="35"/>
      <c r="H1265" s="35"/>
      <c r="I1265" s="35"/>
      <c r="J1265" s="35"/>
      <c r="K1265" s="36"/>
      <c r="L1265" s="37"/>
      <c r="M1265" s="37"/>
      <c r="N1265" s="37"/>
      <c r="O1265" s="37"/>
      <c r="P1265" s="37"/>
      <c r="Q1265" s="37"/>
      <c r="R1265" s="37"/>
      <c r="S1265" s="38"/>
      <c r="T1265" s="36"/>
      <c r="U1265" s="36"/>
      <c r="V1265" s="36"/>
      <c r="W1265" s="36"/>
      <c r="X1265" s="39"/>
      <c r="Y1265" s="35"/>
      <c r="Z1265" s="35"/>
    </row>
    <row r="1266" spans="1:26" x14ac:dyDescent="0.25">
      <c r="A1266" s="33"/>
      <c r="B1266" s="34"/>
      <c r="C1266" s="35"/>
      <c r="D1266" s="35"/>
      <c r="E1266" s="35"/>
      <c r="F1266" s="35"/>
      <c r="G1266" s="35"/>
      <c r="H1266" s="35"/>
      <c r="I1266" s="35"/>
      <c r="J1266" s="35"/>
      <c r="K1266" s="36"/>
      <c r="L1266" s="37"/>
      <c r="M1266" s="37"/>
      <c r="N1266" s="37"/>
      <c r="O1266" s="37"/>
      <c r="P1266" s="37"/>
      <c r="Q1266" s="37"/>
      <c r="R1266" s="37"/>
      <c r="S1266" s="38"/>
      <c r="T1266" s="36"/>
      <c r="U1266" s="36"/>
      <c r="V1266" s="36"/>
      <c r="W1266" s="36"/>
      <c r="X1266" s="39"/>
      <c r="Y1266" s="35"/>
      <c r="Z1266" s="35"/>
    </row>
    <row r="1267" spans="1:26" x14ac:dyDescent="0.25">
      <c r="A1267" s="33"/>
      <c r="B1267" s="34"/>
      <c r="C1267" s="35"/>
      <c r="D1267" s="35"/>
      <c r="E1267" s="35"/>
      <c r="F1267" s="35"/>
      <c r="G1267" s="35"/>
      <c r="H1267" s="35"/>
      <c r="I1267" s="35"/>
      <c r="J1267" s="35"/>
      <c r="K1267" s="36"/>
      <c r="L1267" s="37"/>
      <c r="M1267" s="37"/>
      <c r="N1267" s="37"/>
      <c r="O1267" s="37"/>
      <c r="P1267" s="37"/>
      <c r="Q1267" s="37"/>
      <c r="R1267" s="37"/>
      <c r="S1267" s="38"/>
      <c r="T1267" s="36"/>
      <c r="U1267" s="36"/>
      <c r="V1267" s="36"/>
      <c r="W1267" s="36"/>
      <c r="X1267" s="39"/>
      <c r="Y1267" s="35"/>
      <c r="Z1267" s="35"/>
    </row>
    <row r="1268" spans="1:26" x14ac:dyDescent="0.25">
      <c r="A1268" s="33"/>
      <c r="B1268" s="34"/>
      <c r="C1268" s="35"/>
      <c r="D1268" s="35"/>
      <c r="E1268" s="35"/>
      <c r="F1268" s="35"/>
      <c r="G1268" s="35"/>
      <c r="H1268" s="35"/>
      <c r="I1268" s="35"/>
      <c r="J1268" s="35"/>
      <c r="K1268" s="36"/>
      <c r="L1268" s="37"/>
      <c r="M1268" s="37"/>
      <c r="N1268" s="37"/>
      <c r="O1268" s="37"/>
      <c r="P1268" s="37"/>
      <c r="Q1268" s="37"/>
      <c r="R1268" s="37"/>
      <c r="S1268" s="38"/>
      <c r="T1268" s="36"/>
      <c r="U1268" s="36"/>
      <c r="V1268" s="36"/>
      <c r="W1268" s="36"/>
      <c r="X1268" s="39"/>
      <c r="Y1268" s="35"/>
      <c r="Z1268" s="35"/>
    </row>
    <row r="1269" spans="1:26" x14ac:dyDescent="0.25">
      <c r="A1269" s="33"/>
      <c r="B1269" s="34"/>
      <c r="C1269" s="35"/>
      <c r="D1269" s="35"/>
      <c r="E1269" s="35"/>
      <c r="F1269" s="35"/>
      <c r="G1269" s="35"/>
      <c r="H1269" s="35"/>
      <c r="I1269" s="35"/>
      <c r="J1269" s="35"/>
      <c r="K1269" s="36"/>
      <c r="L1269" s="37"/>
      <c r="M1269" s="37"/>
      <c r="N1269" s="37"/>
      <c r="O1269" s="37"/>
      <c r="P1269" s="37"/>
      <c r="Q1269" s="37"/>
      <c r="R1269" s="37"/>
      <c r="S1269" s="38"/>
      <c r="T1269" s="36"/>
      <c r="U1269" s="36"/>
      <c r="V1269" s="36"/>
      <c r="W1269" s="36"/>
      <c r="X1269" s="39"/>
      <c r="Y1269" s="35"/>
      <c r="Z1269" s="35"/>
    </row>
    <row r="1270" spans="1:26" x14ac:dyDescent="0.25">
      <c r="A1270" s="33"/>
      <c r="B1270" s="34"/>
      <c r="C1270" s="35"/>
      <c r="D1270" s="35"/>
      <c r="E1270" s="35"/>
      <c r="F1270" s="35"/>
      <c r="G1270" s="35"/>
      <c r="H1270" s="35"/>
      <c r="I1270" s="35"/>
      <c r="J1270" s="35"/>
      <c r="K1270" s="36"/>
      <c r="L1270" s="37"/>
      <c r="M1270" s="37"/>
      <c r="N1270" s="37"/>
      <c r="O1270" s="37"/>
      <c r="P1270" s="37"/>
      <c r="Q1270" s="37"/>
      <c r="R1270" s="37"/>
      <c r="S1270" s="38"/>
      <c r="T1270" s="36"/>
      <c r="U1270" s="36"/>
      <c r="V1270" s="36"/>
      <c r="W1270" s="36"/>
      <c r="X1270" s="39"/>
      <c r="Y1270" s="35"/>
      <c r="Z1270" s="35"/>
    </row>
    <row r="1271" spans="1:26" x14ac:dyDescent="0.25">
      <c r="A1271" s="33"/>
      <c r="B1271" s="34"/>
      <c r="C1271" s="35"/>
      <c r="D1271" s="35"/>
      <c r="E1271" s="35"/>
      <c r="F1271" s="35"/>
      <c r="G1271" s="35"/>
      <c r="H1271" s="35"/>
      <c r="I1271" s="35"/>
      <c r="J1271" s="35"/>
      <c r="K1271" s="36"/>
      <c r="L1271" s="37"/>
      <c r="M1271" s="37"/>
      <c r="N1271" s="37"/>
      <c r="O1271" s="37"/>
      <c r="P1271" s="37"/>
      <c r="Q1271" s="37"/>
      <c r="R1271" s="37"/>
      <c r="S1271" s="38"/>
      <c r="T1271" s="36"/>
      <c r="U1271" s="36"/>
      <c r="V1271" s="36"/>
      <c r="W1271" s="36"/>
      <c r="X1271" s="39"/>
      <c r="Y1271" s="35"/>
      <c r="Z1271" s="35"/>
    </row>
    <row r="1272" spans="1:26" x14ac:dyDescent="0.25">
      <c r="A1272" s="33"/>
      <c r="B1272" s="34"/>
      <c r="C1272" s="35"/>
      <c r="D1272" s="35"/>
      <c r="E1272" s="35"/>
      <c r="F1272" s="35"/>
      <c r="G1272" s="35"/>
      <c r="H1272" s="35"/>
      <c r="I1272" s="35"/>
      <c r="J1272" s="35"/>
      <c r="K1272" s="36"/>
      <c r="L1272" s="37"/>
      <c r="M1272" s="37"/>
      <c r="N1272" s="37"/>
      <c r="O1272" s="37"/>
      <c r="P1272" s="37"/>
      <c r="Q1272" s="37"/>
      <c r="R1272" s="37"/>
      <c r="S1272" s="38"/>
      <c r="T1272" s="36"/>
      <c r="U1272" s="36"/>
      <c r="V1272" s="36"/>
      <c r="W1272" s="36"/>
      <c r="X1272" s="39"/>
      <c r="Y1272" s="35"/>
      <c r="Z1272" s="35"/>
    </row>
    <row r="1273" spans="1:26" x14ac:dyDescent="0.25">
      <c r="A1273" s="33"/>
      <c r="B1273" s="34"/>
      <c r="C1273" s="35"/>
      <c r="D1273" s="35"/>
      <c r="E1273" s="35"/>
      <c r="F1273" s="35"/>
      <c r="G1273" s="35"/>
      <c r="H1273" s="35"/>
      <c r="I1273" s="35"/>
      <c r="J1273" s="35"/>
      <c r="K1273" s="36"/>
      <c r="L1273" s="37"/>
      <c r="M1273" s="37"/>
      <c r="N1273" s="37"/>
      <c r="O1273" s="37"/>
      <c r="P1273" s="37"/>
      <c r="Q1273" s="37"/>
      <c r="R1273" s="37"/>
      <c r="S1273" s="38"/>
      <c r="T1273" s="36"/>
      <c r="U1273" s="36"/>
      <c r="V1273" s="36"/>
      <c r="W1273" s="36"/>
      <c r="X1273" s="39"/>
      <c r="Y1273" s="35"/>
      <c r="Z1273" s="35"/>
    </row>
    <row r="1274" spans="1:26" x14ac:dyDescent="0.25">
      <c r="A1274" s="33"/>
      <c r="B1274" s="34"/>
      <c r="C1274" s="35"/>
      <c r="D1274" s="35"/>
      <c r="E1274" s="35"/>
      <c r="F1274" s="35"/>
      <c r="G1274" s="35"/>
      <c r="H1274" s="35"/>
      <c r="I1274" s="35"/>
      <c r="J1274" s="35"/>
      <c r="K1274" s="36"/>
      <c r="L1274" s="37"/>
      <c r="M1274" s="37"/>
      <c r="N1274" s="37"/>
      <c r="O1274" s="37"/>
      <c r="P1274" s="37"/>
      <c r="Q1274" s="37"/>
      <c r="R1274" s="37"/>
      <c r="S1274" s="38"/>
      <c r="T1274" s="36"/>
      <c r="U1274" s="36"/>
      <c r="V1274" s="36"/>
      <c r="W1274" s="36"/>
      <c r="X1274" s="39"/>
      <c r="Y1274" s="35"/>
      <c r="Z1274" s="35"/>
    </row>
    <row r="1275" spans="1:26" x14ac:dyDescent="0.25">
      <c r="A1275" s="33"/>
      <c r="B1275" s="34"/>
      <c r="C1275" s="35"/>
      <c r="D1275" s="35"/>
      <c r="E1275" s="35"/>
      <c r="F1275" s="35"/>
      <c r="G1275" s="35"/>
      <c r="H1275" s="35"/>
      <c r="I1275" s="35"/>
      <c r="J1275" s="35"/>
      <c r="K1275" s="36"/>
      <c r="L1275" s="37"/>
      <c r="M1275" s="37"/>
      <c r="N1275" s="37"/>
      <c r="O1275" s="37"/>
      <c r="P1275" s="37"/>
      <c r="Q1275" s="37"/>
      <c r="R1275" s="37"/>
      <c r="S1275" s="38"/>
      <c r="T1275" s="36"/>
      <c r="U1275" s="36"/>
      <c r="V1275" s="36"/>
      <c r="W1275" s="36"/>
      <c r="X1275" s="39"/>
      <c r="Y1275" s="35"/>
      <c r="Z1275" s="35"/>
    </row>
    <row r="1276" spans="1:26" x14ac:dyDescent="0.25">
      <c r="A1276" s="33"/>
      <c r="B1276" s="34"/>
      <c r="C1276" s="35"/>
      <c r="D1276" s="35"/>
      <c r="E1276" s="35"/>
      <c r="F1276" s="35"/>
      <c r="G1276" s="35"/>
      <c r="H1276" s="35"/>
      <c r="I1276" s="35"/>
      <c r="J1276" s="35"/>
      <c r="K1276" s="36"/>
      <c r="L1276" s="37"/>
      <c r="M1276" s="37"/>
      <c r="N1276" s="37"/>
      <c r="O1276" s="37"/>
      <c r="P1276" s="37"/>
      <c r="Q1276" s="37"/>
      <c r="R1276" s="37"/>
      <c r="S1276" s="38"/>
      <c r="T1276" s="36"/>
      <c r="U1276" s="36"/>
      <c r="V1276" s="36"/>
      <c r="W1276" s="36"/>
      <c r="X1276" s="39"/>
      <c r="Y1276" s="35"/>
      <c r="Z1276" s="35"/>
    </row>
    <row r="1277" spans="1:26" x14ac:dyDescent="0.25">
      <c r="A1277" s="33"/>
      <c r="B1277" s="34"/>
      <c r="C1277" s="35"/>
      <c r="D1277" s="35"/>
      <c r="E1277" s="35"/>
      <c r="F1277" s="35"/>
      <c r="G1277" s="35"/>
      <c r="H1277" s="35"/>
      <c r="I1277" s="35"/>
      <c r="J1277" s="35"/>
      <c r="K1277" s="36"/>
      <c r="L1277" s="37"/>
      <c r="M1277" s="37"/>
      <c r="N1277" s="37"/>
      <c r="O1277" s="37"/>
      <c r="P1277" s="37"/>
      <c r="Q1277" s="37"/>
      <c r="R1277" s="37"/>
      <c r="S1277" s="38"/>
      <c r="T1277" s="36"/>
      <c r="U1277" s="36"/>
      <c r="V1277" s="36"/>
      <c r="W1277" s="36"/>
      <c r="X1277" s="39"/>
      <c r="Y1277" s="35"/>
      <c r="Z1277" s="35"/>
    </row>
    <row r="1278" spans="1:26" x14ac:dyDescent="0.25">
      <c r="A1278" s="33"/>
      <c r="B1278" s="34"/>
      <c r="C1278" s="35"/>
      <c r="D1278" s="35"/>
      <c r="E1278" s="35"/>
      <c r="F1278" s="35"/>
      <c r="G1278" s="35"/>
      <c r="H1278" s="35"/>
      <c r="I1278" s="35"/>
      <c r="J1278" s="35"/>
      <c r="K1278" s="36"/>
      <c r="L1278" s="37"/>
      <c r="M1278" s="37"/>
      <c r="N1278" s="37"/>
      <c r="O1278" s="37"/>
      <c r="P1278" s="37"/>
      <c r="Q1278" s="37"/>
      <c r="R1278" s="37"/>
      <c r="S1278" s="38"/>
      <c r="T1278" s="36"/>
      <c r="U1278" s="36"/>
      <c r="V1278" s="36"/>
      <c r="W1278" s="36"/>
      <c r="X1278" s="39"/>
      <c r="Y1278" s="35"/>
      <c r="Z1278" s="35"/>
    </row>
    <row r="1279" spans="1:26" x14ac:dyDescent="0.25">
      <c r="A1279" s="33"/>
      <c r="B1279" s="34"/>
      <c r="C1279" s="35"/>
      <c r="D1279" s="35"/>
      <c r="E1279" s="35"/>
      <c r="F1279" s="35"/>
      <c r="G1279" s="35"/>
      <c r="H1279" s="35"/>
      <c r="I1279" s="35"/>
      <c r="J1279" s="35"/>
      <c r="K1279" s="36"/>
      <c r="L1279" s="37"/>
      <c r="M1279" s="37"/>
      <c r="N1279" s="37"/>
      <c r="O1279" s="37"/>
      <c r="P1279" s="37"/>
      <c r="Q1279" s="37"/>
      <c r="R1279" s="37"/>
      <c r="S1279" s="38"/>
      <c r="T1279" s="36"/>
      <c r="U1279" s="36"/>
      <c r="V1279" s="36"/>
      <c r="W1279" s="36"/>
      <c r="X1279" s="39"/>
      <c r="Y1279" s="35"/>
      <c r="Z1279" s="35"/>
    </row>
    <row r="1280" spans="1:26" x14ac:dyDescent="0.25">
      <c r="A1280" s="33"/>
      <c r="B1280" s="34"/>
      <c r="C1280" s="35"/>
      <c r="D1280" s="35"/>
      <c r="E1280" s="35"/>
      <c r="F1280" s="35"/>
      <c r="G1280" s="35"/>
      <c r="H1280" s="35"/>
      <c r="I1280" s="35"/>
      <c r="J1280" s="35"/>
      <c r="K1280" s="36"/>
      <c r="L1280" s="37"/>
      <c r="M1280" s="37"/>
      <c r="N1280" s="37"/>
      <c r="O1280" s="37"/>
      <c r="P1280" s="37"/>
      <c r="Q1280" s="37"/>
      <c r="R1280" s="37"/>
      <c r="S1280" s="38"/>
      <c r="T1280" s="36"/>
      <c r="U1280" s="36"/>
      <c r="V1280" s="36"/>
      <c r="W1280" s="36"/>
      <c r="X1280" s="39"/>
      <c r="Y1280" s="35"/>
      <c r="Z1280" s="35"/>
    </row>
    <row r="1281" spans="1:26" x14ac:dyDescent="0.25">
      <c r="A1281" s="33"/>
      <c r="B1281" s="34"/>
      <c r="C1281" s="35"/>
      <c r="D1281" s="35"/>
      <c r="E1281" s="35"/>
      <c r="F1281" s="35"/>
      <c r="G1281" s="35"/>
      <c r="H1281" s="35"/>
      <c r="I1281" s="35"/>
      <c r="J1281" s="35"/>
      <c r="K1281" s="36"/>
      <c r="L1281" s="37"/>
      <c r="M1281" s="37"/>
      <c r="N1281" s="37"/>
      <c r="O1281" s="37"/>
      <c r="P1281" s="37"/>
      <c r="Q1281" s="37"/>
      <c r="R1281" s="37"/>
      <c r="S1281" s="38"/>
      <c r="T1281" s="36"/>
      <c r="U1281" s="36"/>
      <c r="V1281" s="36"/>
      <c r="W1281" s="36"/>
      <c r="X1281" s="39"/>
      <c r="Y1281" s="35"/>
      <c r="Z1281" s="35"/>
    </row>
    <row r="1282" spans="1:26" x14ac:dyDescent="0.25">
      <c r="A1282" s="33"/>
      <c r="B1282" s="34"/>
      <c r="C1282" s="35"/>
      <c r="D1282" s="35"/>
      <c r="E1282" s="35"/>
      <c r="F1282" s="35"/>
      <c r="G1282" s="35"/>
      <c r="H1282" s="35"/>
      <c r="I1282" s="35"/>
      <c r="J1282" s="35"/>
      <c r="K1282" s="36"/>
      <c r="L1282" s="37"/>
      <c r="M1282" s="37"/>
      <c r="N1282" s="37"/>
      <c r="O1282" s="37"/>
      <c r="P1282" s="37"/>
      <c r="Q1282" s="37"/>
      <c r="R1282" s="37"/>
      <c r="S1282" s="38"/>
      <c r="T1282" s="36"/>
      <c r="U1282" s="36"/>
      <c r="V1282" s="36"/>
      <c r="W1282" s="36"/>
      <c r="X1282" s="39"/>
      <c r="Y1282" s="35"/>
      <c r="Z1282" s="35"/>
    </row>
    <row r="1283" spans="1:26" x14ac:dyDescent="0.25">
      <c r="A1283" s="33"/>
      <c r="B1283" s="34"/>
      <c r="C1283" s="35"/>
      <c r="D1283" s="35"/>
      <c r="E1283" s="35"/>
      <c r="F1283" s="35"/>
      <c r="G1283" s="35"/>
      <c r="H1283" s="35"/>
      <c r="I1283" s="35"/>
      <c r="J1283" s="35"/>
      <c r="K1283" s="36"/>
      <c r="L1283" s="37"/>
      <c r="M1283" s="37"/>
      <c r="N1283" s="37"/>
      <c r="O1283" s="37"/>
      <c r="P1283" s="37"/>
      <c r="Q1283" s="37"/>
      <c r="R1283" s="37"/>
      <c r="S1283" s="38"/>
      <c r="T1283" s="36"/>
      <c r="U1283" s="36"/>
      <c r="V1283" s="36"/>
      <c r="W1283" s="36"/>
      <c r="X1283" s="39"/>
      <c r="Y1283" s="35"/>
      <c r="Z1283" s="35"/>
    </row>
    <row r="1284" spans="1:26" x14ac:dyDescent="0.25">
      <c r="A1284" s="33"/>
      <c r="B1284" s="34"/>
      <c r="C1284" s="35"/>
      <c r="D1284" s="35"/>
      <c r="E1284" s="35"/>
      <c r="F1284" s="35"/>
      <c r="G1284" s="35"/>
      <c r="H1284" s="35"/>
      <c r="I1284" s="35"/>
      <c r="J1284" s="35"/>
      <c r="K1284" s="36"/>
      <c r="L1284" s="37"/>
      <c r="M1284" s="37"/>
      <c r="N1284" s="37"/>
      <c r="O1284" s="37"/>
      <c r="P1284" s="37"/>
      <c r="Q1284" s="37"/>
      <c r="R1284" s="37"/>
      <c r="S1284" s="38"/>
      <c r="T1284" s="36"/>
      <c r="U1284" s="36"/>
      <c r="V1284" s="36"/>
      <c r="W1284" s="36"/>
      <c r="X1284" s="39"/>
      <c r="Y1284" s="35"/>
      <c r="Z1284" s="35"/>
    </row>
    <row r="1285" spans="1:26" x14ac:dyDescent="0.25">
      <c r="A1285" s="33"/>
      <c r="B1285" s="34"/>
      <c r="C1285" s="35"/>
      <c r="D1285" s="35"/>
      <c r="E1285" s="35"/>
      <c r="F1285" s="35"/>
      <c r="G1285" s="35"/>
      <c r="H1285" s="35"/>
      <c r="I1285" s="35"/>
      <c r="J1285" s="35"/>
      <c r="K1285" s="36"/>
      <c r="L1285" s="37"/>
      <c r="M1285" s="37"/>
      <c r="N1285" s="37"/>
      <c r="O1285" s="37"/>
      <c r="P1285" s="37"/>
      <c r="Q1285" s="37"/>
      <c r="R1285" s="37"/>
      <c r="S1285" s="38"/>
      <c r="T1285" s="36"/>
      <c r="U1285" s="36"/>
      <c r="V1285" s="36"/>
      <c r="W1285" s="36"/>
      <c r="X1285" s="39"/>
      <c r="Y1285" s="35"/>
      <c r="Z1285" s="35"/>
    </row>
    <row r="1286" spans="1:26" x14ac:dyDescent="0.25">
      <c r="A1286" s="33"/>
      <c r="B1286" s="34"/>
      <c r="C1286" s="35"/>
      <c r="D1286" s="35"/>
      <c r="E1286" s="35"/>
      <c r="F1286" s="35"/>
      <c r="G1286" s="35"/>
      <c r="H1286" s="35"/>
      <c r="I1286" s="35"/>
      <c r="J1286" s="35"/>
      <c r="K1286" s="36"/>
      <c r="L1286" s="37"/>
      <c r="M1286" s="37"/>
      <c r="N1286" s="37"/>
      <c r="O1286" s="37"/>
      <c r="P1286" s="37"/>
      <c r="Q1286" s="37"/>
      <c r="R1286" s="37"/>
      <c r="S1286" s="38"/>
      <c r="T1286" s="36"/>
      <c r="U1286" s="36"/>
      <c r="V1286" s="36"/>
      <c r="W1286" s="36"/>
      <c r="X1286" s="39"/>
      <c r="Y1286" s="35"/>
      <c r="Z1286" s="35"/>
    </row>
    <row r="1287" spans="1:26" x14ac:dyDescent="0.25">
      <c r="A1287" s="33"/>
      <c r="B1287" s="34"/>
      <c r="C1287" s="35"/>
      <c r="D1287" s="35"/>
      <c r="E1287" s="35"/>
      <c r="F1287" s="35"/>
      <c r="G1287" s="35"/>
      <c r="H1287" s="35"/>
      <c r="I1287" s="35"/>
      <c r="J1287" s="35"/>
      <c r="K1287" s="36"/>
      <c r="L1287" s="37"/>
      <c r="M1287" s="37"/>
      <c r="N1287" s="37"/>
      <c r="O1287" s="37"/>
      <c r="P1287" s="37"/>
      <c r="Q1287" s="37"/>
      <c r="R1287" s="37"/>
      <c r="S1287" s="38"/>
      <c r="T1287" s="36"/>
      <c r="U1287" s="36"/>
      <c r="V1287" s="36"/>
      <c r="W1287" s="36"/>
      <c r="X1287" s="39"/>
      <c r="Y1287" s="35"/>
      <c r="Z1287" s="35"/>
    </row>
    <row r="1288" spans="1:26" x14ac:dyDescent="0.25">
      <c r="A1288" s="33"/>
      <c r="B1288" s="34"/>
      <c r="C1288" s="35"/>
      <c r="D1288" s="35"/>
      <c r="E1288" s="35"/>
      <c r="F1288" s="35"/>
      <c r="G1288" s="35"/>
      <c r="H1288" s="35"/>
      <c r="I1288" s="35"/>
      <c r="J1288" s="35"/>
      <c r="K1288" s="36"/>
      <c r="L1288" s="37"/>
      <c r="M1288" s="37"/>
      <c r="N1288" s="37"/>
      <c r="O1288" s="37"/>
      <c r="P1288" s="37"/>
      <c r="Q1288" s="37"/>
      <c r="R1288" s="37"/>
      <c r="S1288" s="38"/>
      <c r="T1288" s="36"/>
      <c r="U1288" s="36"/>
      <c r="V1288" s="36"/>
      <c r="W1288" s="36"/>
      <c r="X1288" s="39"/>
      <c r="Y1288" s="35"/>
      <c r="Z1288" s="35"/>
    </row>
    <row r="1289" spans="1:26" x14ac:dyDescent="0.25">
      <c r="A1289" s="33"/>
      <c r="B1289" s="34"/>
      <c r="C1289" s="35"/>
      <c r="D1289" s="35"/>
      <c r="E1289" s="35"/>
      <c r="F1289" s="35"/>
      <c r="G1289" s="35"/>
      <c r="H1289" s="35"/>
      <c r="I1289" s="35"/>
      <c r="J1289" s="35"/>
      <c r="K1289" s="36"/>
      <c r="L1289" s="37"/>
      <c r="M1289" s="37"/>
      <c r="N1289" s="37"/>
      <c r="O1289" s="37"/>
      <c r="P1289" s="37"/>
      <c r="Q1289" s="37"/>
      <c r="R1289" s="37"/>
      <c r="S1289" s="38"/>
      <c r="T1289" s="36"/>
      <c r="U1289" s="36"/>
      <c r="V1289" s="36"/>
      <c r="W1289" s="36"/>
      <c r="X1289" s="39"/>
      <c r="Y1289" s="35"/>
      <c r="Z1289" s="35"/>
    </row>
    <row r="1290" spans="1:26" x14ac:dyDescent="0.25">
      <c r="A1290" s="33"/>
      <c r="B1290" s="34"/>
      <c r="C1290" s="35"/>
      <c r="D1290" s="35"/>
      <c r="E1290" s="35"/>
      <c r="F1290" s="35"/>
      <c r="G1290" s="35"/>
      <c r="H1290" s="35"/>
      <c r="I1290" s="35"/>
      <c r="J1290" s="35"/>
      <c r="K1290" s="36"/>
      <c r="L1290" s="37"/>
      <c r="M1290" s="37"/>
      <c r="N1290" s="37"/>
      <c r="O1290" s="37"/>
      <c r="P1290" s="37"/>
      <c r="Q1290" s="37"/>
      <c r="R1290" s="37"/>
      <c r="S1290" s="38"/>
      <c r="T1290" s="36"/>
      <c r="U1290" s="36"/>
      <c r="V1290" s="36"/>
      <c r="W1290" s="36"/>
      <c r="X1290" s="39"/>
      <c r="Y1290" s="35"/>
      <c r="Z1290" s="35"/>
    </row>
    <row r="1291" spans="1:26" x14ac:dyDescent="0.25">
      <c r="A1291" s="33"/>
      <c r="B1291" s="34"/>
      <c r="C1291" s="35"/>
      <c r="D1291" s="35"/>
      <c r="E1291" s="35"/>
      <c r="F1291" s="35"/>
      <c r="G1291" s="35"/>
      <c r="H1291" s="35"/>
      <c r="I1291" s="35"/>
      <c r="J1291" s="35"/>
      <c r="K1291" s="36"/>
      <c r="L1291" s="37"/>
      <c r="M1291" s="37"/>
      <c r="N1291" s="37"/>
      <c r="O1291" s="37"/>
      <c r="P1291" s="37"/>
      <c r="Q1291" s="37"/>
      <c r="R1291" s="37"/>
      <c r="S1291" s="38"/>
      <c r="T1291" s="36"/>
      <c r="U1291" s="36"/>
      <c r="V1291" s="36"/>
      <c r="W1291" s="36"/>
      <c r="X1291" s="39"/>
      <c r="Y1291" s="35"/>
      <c r="Z1291" s="35"/>
    </row>
    <row r="1292" spans="1:26" x14ac:dyDescent="0.25">
      <c r="A1292" s="33"/>
      <c r="B1292" s="34"/>
      <c r="C1292" s="35"/>
      <c r="D1292" s="35"/>
      <c r="E1292" s="35"/>
      <c r="F1292" s="35"/>
      <c r="G1292" s="35"/>
      <c r="H1292" s="35"/>
      <c r="I1292" s="35"/>
      <c r="J1292" s="35"/>
      <c r="K1292" s="36"/>
      <c r="L1292" s="37"/>
      <c r="M1292" s="37"/>
      <c r="N1292" s="37"/>
      <c r="O1292" s="37"/>
      <c r="P1292" s="37"/>
      <c r="Q1292" s="37"/>
      <c r="R1292" s="37"/>
      <c r="S1292" s="38"/>
      <c r="T1292" s="36"/>
      <c r="U1292" s="36"/>
      <c r="V1292" s="36"/>
      <c r="W1292" s="36"/>
      <c r="X1292" s="39"/>
      <c r="Y1292" s="35"/>
      <c r="Z1292" s="35"/>
    </row>
    <row r="1293" spans="1:26" x14ac:dyDescent="0.25">
      <c r="A1293" s="33"/>
      <c r="B1293" s="34"/>
      <c r="C1293" s="35"/>
      <c r="D1293" s="35"/>
      <c r="E1293" s="35"/>
      <c r="F1293" s="35"/>
      <c r="G1293" s="35"/>
      <c r="H1293" s="35"/>
      <c r="I1293" s="35"/>
      <c r="J1293" s="35"/>
      <c r="K1293" s="36"/>
      <c r="L1293" s="37"/>
      <c r="M1293" s="37"/>
      <c r="N1293" s="37"/>
      <c r="O1293" s="37"/>
      <c r="P1293" s="37"/>
      <c r="Q1293" s="37"/>
      <c r="R1293" s="37"/>
      <c r="S1293" s="38"/>
      <c r="T1293" s="36"/>
      <c r="U1293" s="36"/>
      <c r="V1293" s="36"/>
      <c r="W1293" s="36"/>
      <c r="X1293" s="39"/>
      <c r="Y1293" s="35"/>
      <c r="Z1293" s="35"/>
    </row>
    <row r="1294" spans="1:26" x14ac:dyDescent="0.25">
      <c r="A1294" s="33"/>
      <c r="B1294" s="34"/>
      <c r="C1294" s="35"/>
      <c r="D1294" s="35"/>
      <c r="E1294" s="35"/>
      <c r="F1294" s="35"/>
      <c r="G1294" s="35"/>
      <c r="H1294" s="35"/>
      <c r="I1294" s="35"/>
      <c r="J1294" s="35"/>
      <c r="K1294" s="36"/>
      <c r="L1294" s="37"/>
      <c r="M1294" s="37"/>
      <c r="N1294" s="37"/>
      <c r="O1294" s="37"/>
      <c r="P1294" s="37"/>
      <c r="Q1294" s="37"/>
      <c r="R1294" s="37"/>
      <c r="S1294" s="38"/>
      <c r="T1294" s="36"/>
      <c r="U1294" s="36"/>
      <c r="V1294" s="36"/>
      <c r="W1294" s="36"/>
      <c r="X1294" s="39"/>
      <c r="Y1294" s="35"/>
      <c r="Z1294" s="35"/>
    </row>
    <row r="1295" spans="1:26" x14ac:dyDescent="0.25">
      <c r="A1295" s="33"/>
      <c r="B1295" s="34"/>
      <c r="C1295" s="35"/>
      <c r="D1295" s="35"/>
      <c r="E1295" s="35"/>
      <c r="F1295" s="35"/>
      <c r="G1295" s="35"/>
      <c r="H1295" s="35"/>
      <c r="I1295" s="35"/>
      <c r="J1295" s="35"/>
      <c r="K1295" s="36"/>
      <c r="L1295" s="37"/>
      <c r="M1295" s="37"/>
      <c r="N1295" s="37"/>
      <c r="O1295" s="37"/>
      <c r="P1295" s="37"/>
      <c r="Q1295" s="37"/>
      <c r="R1295" s="37"/>
      <c r="S1295" s="38"/>
      <c r="T1295" s="36"/>
      <c r="U1295" s="36"/>
      <c r="V1295" s="36"/>
      <c r="W1295" s="36"/>
      <c r="X1295" s="39"/>
      <c r="Y1295" s="35"/>
      <c r="Z1295" s="35"/>
    </row>
    <row r="1296" spans="1:26" x14ac:dyDescent="0.25">
      <c r="A1296" s="33"/>
      <c r="B1296" s="34"/>
      <c r="C1296" s="35"/>
      <c r="D1296" s="35"/>
      <c r="E1296" s="35"/>
      <c r="F1296" s="35"/>
      <c r="G1296" s="35"/>
      <c r="H1296" s="35"/>
      <c r="I1296" s="35"/>
      <c r="J1296" s="35"/>
      <c r="K1296" s="36"/>
      <c r="L1296" s="37"/>
      <c r="M1296" s="37"/>
      <c r="N1296" s="37"/>
      <c r="O1296" s="37"/>
      <c r="P1296" s="37"/>
      <c r="Q1296" s="37"/>
      <c r="R1296" s="37"/>
      <c r="S1296" s="38"/>
      <c r="T1296" s="36"/>
      <c r="U1296" s="36"/>
      <c r="V1296" s="36"/>
      <c r="W1296" s="36"/>
      <c r="X1296" s="39"/>
      <c r="Y1296" s="35"/>
      <c r="Z1296" s="35"/>
    </row>
    <row r="1297" spans="1:26" x14ac:dyDescent="0.25">
      <c r="A1297" s="33"/>
      <c r="B1297" s="34"/>
      <c r="C1297" s="35"/>
      <c r="D1297" s="35"/>
      <c r="E1297" s="35"/>
      <c r="F1297" s="35"/>
      <c r="G1297" s="35"/>
      <c r="H1297" s="35"/>
      <c r="I1297" s="35"/>
      <c r="J1297" s="35"/>
      <c r="K1297" s="36"/>
      <c r="L1297" s="37"/>
      <c r="M1297" s="37"/>
      <c r="N1297" s="37"/>
      <c r="O1297" s="37"/>
      <c r="P1297" s="37"/>
      <c r="Q1297" s="37"/>
      <c r="R1297" s="37"/>
      <c r="S1297" s="38"/>
      <c r="T1297" s="36"/>
      <c r="U1297" s="36"/>
      <c r="V1297" s="36"/>
      <c r="W1297" s="36"/>
      <c r="X1297" s="39"/>
      <c r="Y1297" s="35"/>
      <c r="Z1297" s="35"/>
    </row>
    <row r="1298" spans="1:26" x14ac:dyDescent="0.25">
      <c r="A1298" s="33"/>
      <c r="B1298" s="34"/>
      <c r="C1298" s="35"/>
      <c r="D1298" s="35"/>
      <c r="E1298" s="35"/>
      <c r="F1298" s="35"/>
      <c r="G1298" s="35"/>
      <c r="H1298" s="35"/>
      <c r="I1298" s="35"/>
      <c r="J1298" s="35"/>
      <c r="K1298" s="36"/>
      <c r="L1298" s="37"/>
      <c r="M1298" s="37"/>
      <c r="N1298" s="37"/>
      <c r="O1298" s="37"/>
      <c r="P1298" s="37"/>
      <c r="Q1298" s="37"/>
      <c r="R1298" s="37"/>
      <c r="S1298" s="38"/>
      <c r="T1298" s="36"/>
      <c r="U1298" s="36"/>
      <c r="V1298" s="36"/>
      <c r="W1298" s="36"/>
      <c r="X1298" s="39"/>
      <c r="Y1298" s="35"/>
      <c r="Z1298" s="35"/>
    </row>
    <row r="1299" spans="1:26" x14ac:dyDescent="0.25">
      <c r="A1299" s="33"/>
      <c r="B1299" s="34"/>
      <c r="C1299" s="35"/>
      <c r="D1299" s="35"/>
      <c r="E1299" s="35"/>
      <c r="F1299" s="35"/>
      <c r="G1299" s="35"/>
      <c r="H1299" s="35"/>
      <c r="I1299" s="35"/>
      <c r="J1299" s="35"/>
      <c r="K1299" s="36"/>
      <c r="L1299" s="37"/>
      <c r="M1299" s="37"/>
      <c r="N1299" s="37"/>
      <c r="O1299" s="37"/>
      <c r="P1299" s="37"/>
      <c r="Q1299" s="37"/>
      <c r="R1299" s="37"/>
      <c r="S1299" s="38"/>
      <c r="T1299" s="36"/>
      <c r="U1299" s="36"/>
      <c r="V1299" s="36"/>
      <c r="W1299" s="36"/>
      <c r="X1299" s="39"/>
      <c r="Y1299" s="35"/>
      <c r="Z1299" s="35"/>
    </row>
    <row r="1300" spans="1:26" x14ac:dyDescent="0.25">
      <c r="A1300" s="33"/>
      <c r="B1300" s="34"/>
      <c r="C1300" s="35"/>
      <c r="D1300" s="35"/>
      <c r="E1300" s="35"/>
      <c r="F1300" s="35"/>
      <c r="G1300" s="35"/>
      <c r="H1300" s="35"/>
      <c r="I1300" s="35"/>
      <c r="J1300" s="35"/>
      <c r="K1300" s="36"/>
      <c r="L1300" s="37"/>
      <c r="M1300" s="37"/>
      <c r="N1300" s="37"/>
      <c r="O1300" s="37"/>
      <c r="P1300" s="37"/>
      <c r="Q1300" s="37"/>
      <c r="R1300" s="37"/>
      <c r="S1300" s="38"/>
      <c r="T1300" s="36"/>
      <c r="U1300" s="36"/>
      <c r="V1300" s="36"/>
      <c r="W1300" s="36"/>
      <c r="X1300" s="39"/>
      <c r="Y1300" s="35"/>
      <c r="Z1300" s="35"/>
    </row>
    <row r="1301" spans="1:26" x14ac:dyDescent="0.25">
      <c r="A1301" s="33"/>
      <c r="B1301" s="34"/>
      <c r="C1301" s="35"/>
      <c r="D1301" s="35"/>
      <c r="E1301" s="35"/>
      <c r="F1301" s="35"/>
      <c r="G1301" s="35"/>
      <c r="H1301" s="35"/>
      <c r="I1301" s="35"/>
      <c r="J1301" s="35"/>
      <c r="K1301" s="36"/>
      <c r="L1301" s="37"/>
      <c r="M1301" s="37"/>
      <c r="N1301" s="37"/>
      <c r="O1301" s="37"/>
      <c r="P1301" s="37"/>
      <c r="Q1301" s="37"/>
      <c r="R1301" s="37"/>
      <c r="S1301" s="38"/>
      <c r="T1301" s="36"/>
      <c r="U1301" s="36"/>
      <c r="V1301" s="36"/>
      <c r="W1301" s="36"/>
      <c r="X1301" s="39"/>
      <c r="Y1301" s="35"/>
      <c r="Z1301" s="35"/>
    </row>
    <row r="1302" spans="1:26" x14ac:dyDescent="0.25">
      <c r="A1302" s="33"/>
      <c r="B1302" s="34"/>
      <c r="C1302" s="35"/>
      <c r="D1302" s="35"/>
      <c r="E1302" s="35"/>
      <c r="F1302" s="35"/>
      <c r="G1302" s="35"/>
      <c r="H1302" s="35"/>
      <c r="I1302" s="35"/>
      <c r="J1302" s="35"/>
      <c r="K1302" s="36"/>
      <c r="L1302" s="37"/>
      <c r="M1302" s="37"/>
      <c r="N1302" s="37"/>
      <c r="O1302" s="37"/>
      <c r="P1302" s="37"/>
      <c r="Q1302" s="37"/>
      <c r="R1302" s="37"/>
      <c r="S1302" s="38"/>
      <c r="T1302" s="36"/>
      <c r="U1302" s="36"/>
      <c r="V1302" s="36"/>
      <c r="W1302" s="36"/>
      <c r="X1302" s="39"/>
      <c r="Y1302" s="35"/>
      <c r="Z1302" s="35"/>
    </row>
    <row r="1303" spans="1:26" x14ac:dyDescent="0.25">
      <c r="A1303" s="33"/>
      <c r="B1303" s="34"/>
      <c r="C1303" s="35"/>
      <c r="D1303" s="35"/>
      <c r="E1303" s="35"/>
      <c r="F1303" s="35"/>
      <c r="G1303" s="35"/>
      <c r="H1303" s="35"/>
      <c r="I1303" s="35"/>
      <c r="J1303" s="35"/>
      <c r="K1303" s="36"/>
      <c r="L1303" s="37"/>
      <c r="M1303" s="37"/>
      <c r="N1303" s="37"/>
      <c r="O1303" s="37"/>
      <c r="P1303" s="37"/>
      <c r="Q1303" s="37"/>
      <c r="R1303" s="37"/>
      <c r="S1303" s="38"/>
      <c r="T1303" s="36"/>
      <c r="U1303" s="36"/>
      <c r="V1303" s="36"/>
      <c r="W1303" s="36"/>
      <c r="X1303" s="39"/>
      <c r="Y1303" s="35"/>
      <c r="Z1303" s="35"/>
    </row>
  </sheetData>
  <sheetProtection insertRows="0" insertHyperlinks="0" deleteRows="0" sort="0" autoFilter="0"/>
  <protectedRanges>
    <protectedRange sqref="AA11 AB11:AB511 AA13:AA511 X512:Z513 W11:Z511" name="Range5"/>
    <protectedRange sqref="T11:U511 U512:V513" name="Range4"/>
    <protectedRange sqref="K512:R513 L11:Q511" name="Range3"/>
    <protectedRange sqref="F512:H513 G11:J511" name="Range2"/>
    <protectedRange sqref="B513:D513 E11:F511 A11:D512" name="Range1"/>
    <protectedRange sqref="B2:B5" name="Range6"/>
    <protectedRange sqref="W2:W5 D2:D5" name="Range8"/>
    <protectedRange sqref="AB11:AB511 Z512:Z513" name="Range9"/>
  </protectedRanges>
  <mergeCells count="5">
    <mergeCell ref="E2:F5"/>
    <mergeCell ref="G2:W5"/>
    <mergeCell ref="A513:C513"/>
    <mergeCell ref="A6:AB7"/>
    <mergeCell ref="A1:AB1"/>
  </mergeCells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B4E0A65-04A4-44A7-8318-A96C878656B6}">
          <x14:formula1>
            <xm:f>Reference!$A$18:$A$22</xm:f>
          </x14:formula1>
          <xm:sqref>E11:E511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E5A42-9E24-42D3-A13C-FE6339444614}">
  <dimension ref="A1:S511"/>
  <sheetViews>
    <sheetView workbookViewId="0">
      <selection activeCell="G44" sqref="G44"/>
    </sheetView>
  </sheetViews>
  <sheetFormatPr defaultRowHeight="15" x14ac:dyDescent="0.25"/>
  <cols>
    <col min="1" max="1" width="11" customWidth="1"/>
    <col min="2" max="2" width="14.7109375" bestFit="1" customWidth="1"/>
    <col min="3" max="6" width="13.85546875" customWidth="1"/>
    <col min="7" max="7" width="14.140625" customWidth="1"/>
    <col min="8" max="8" width="15" style="85" customWidth="1"/>
    <col min="9" max="9" width="14.28515625" style="85" customWidth="1"/>
    <col min="10" max="10" width="19.28515625" style="86" bestFit="1" customWidth="1"/>
    <col min="11" max="11" width="13.85546875" style="86" customWidth="1"/>
    <col min="12" max="12" width="19.28515625" style="86" bestFit="1" customWidth="1"/>
    <col min="13" max="13" width="39.85546875" customWidth="1"/>
    <col min="14" max="14" width="21.28515625" customWidth="1"/>
  </cols>
  <sheetData>
    <row r="1" spans="1:19" ht="15" customHeight="1" x14ac:dyDescent="0.25">
      <c r="A1" s="262" t="s">
        <v>0</v>
      </c>
      <c r="B1" s="262"/>
      <c r="C1" s="291" t="str">
        <f>'For Requestors'!$C$1</f>
        <v>H185357 (Cape Fear Mem Bridge)</v>
      </c>
      <c r="D1" s="291"/>
      <c r="E1" s="296" t="s">
        <v>40</v>
      </c>
      <c r="F1" s="297"/>
      <c r="G1" s="297"/>
      <c r="H1" s="297"/>
      <c r="I1" s="297"/>
      <c r="J1" s="297"/>
      <c r="K1" s="297"/>
      <c r="L1" s="297"/>
      <c r="M1" s="297"/>
      <c r="N1" s="295" t="str">
        <f>'For Requestors'!N1</f>
        <v>Map Link (Optional)</v>
      </c>
      <c r="O1" s="295"/>
    </row>
    <row r="2" spans="1:19" ht="15" customHeight="1" x14ac:dyDescent="0.3">
      <c r="A2" s="262" t="s">
        <v>2</v>
      </c>
      <c r="B2" s="262"/>
      <c r="C2" s="291" t="str">
        <f>'For Requestors'!$C$2</f>
        <v>135' Vertical Clearance Alternative</v>
      </c>
      <c r="D2" s="291"/>
      <c r="E2" s="296"/>
      <c r="F2" s="297"/>
      <c r="G2" s="297"/>
      <c r="H2" s="297"/>
      <c r="I2" s="297"/>
      <c r="J2" s="297"/>
      <c r="K2" s="297"/>
      <c r="L2" s="297"/>
      <c r="M2" s="297"/>
      <c r="N2" s="295"/>
      <c r="O2" s="295"/>
      <c r="P2" s="90" t="s">
        <v>46</v>
      </c>
      <c r="Q2" s="292" t="s">
        <v>47</v>
      </c>
      <c r="R2" s="292"/>
      <c r="S2" s="292"/>
    </row>
    <row r="3" spans="1:19" x14ac:dyDescent="0.25">
      <c r="A3" s="262" t="s">
        <v>4</v>
      </c>
      <c r="B3" s="262"/>
      <c r="C3" s="291">
        <f>'For Requestors'!$C$3</f>
        <v>0</v>
      </c>
      <c r="D3" s="291"/>
      <c r="E3" s="293" t="s">
        <v>41</v>
      </c>
      <c r="F3" s="298" t="str">
        <f>'For Requestors'!$F$4</f>
        <v>Cape Fear Memorial Bridge Replacement between New Hanover &amp; Brunswick Counties.</v>
      </c>
      <c r="G3" s="299"/>
      <c r="H3" s="299"/>
      <c r="I3" s="299"/>
      <c r="J3" s="299"/>
      <c r="K3" s="300"/>
      <c r="L3" s="119" t="s">
        <v>5</v>
      </c>
      <c r="M3" s="197">
        <f>'For Requestors'!O2</f>
        <v>45153</v>
      </c>
      <c r="Q3" s="292"/>
      <c r="R3" s="292"/>
      <c r="S3" s="292"/>
    </row>
    <row r="4" spans="1:19" x14ac:dyDescent="0.25">
      <c r="A4" s="262" t="s">
        <v>6</v>
      </c>
      <c r="B4" s="262"/>
      <c r="C4" s="291" t="str">
        <f>'For Requestors'!$C$4</f>
        <v>New Hanover/Brunswick</v>
      </c>
      <c r="D4" s="291"/>
      <c r="E4" s="294"/>
      <c r="F4" s="298"/>
      <c r="G4" s="299"/>
      <c r="H4" s="299"/>
      <c r="I4" s="299"/>
      <c r="J4" s="299"/>
      <c r="K4" s="300"/>
      <c r="L4" s="120" t="s">
        <v>8</v>
      </c>
      <c r="M4" s="198">
        <f>'For Requestors'!O3</f>
        <v>3</v>
      </c>
      <c r="N4" s="105" t="s">
        <v>42</v>
      </c>
      <c r="O4" s="106">
        <v>1.7</v>
      </c>
      <c r="Q4" s="292"/>
      <c r="R4" s="292"/>
      <c r="S4" s="292"/>
    </row>
    <row r="5" spans="1:19" ht="15.75" thickBot="1" x14ac:dyDescent="0.3">
      <c r="A5" s="301" t="s">
        <v>43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Q5" s="292"/>
      <c r="R5" s="292"/>
      <c r="S5" s="292"/>
    </row>
    <row r="6" spans="1:19" ht="18.75" customHeight="1" x14ac:dyDescent="0.25">
      <c r="A6" s="283"/>
      <c r="B6" s="285" t="s">
        <v>44</v>
      </c>
      <c r="C6" s="286"/>
      <c r="D6" s="286"/>
      <c r="E6" s="286"/>
      <c r="F6" s="286"/>
      <c r="G6" s="287"/>
      <c r="H6" s="281" t="s">
        <v>45</v>
      </c>
      <c r="I6" s="282"/>
      <c r="J6" s="282"/>
      <c r="K6" s="282"/>
      <c r="L6" s="282"/>
      <c r="M6" s="282"/>
      <c r="N6" s="282"/>
      <c r="O6" s="282"/>
      <c r="P6" s="138"/>
    </row>
    <row r="7" spans="1:19" x14ac:dyDescent="0.25">
      <c r="A7" s="284"/>
      <c r="B7" s="288"/>
      <c r="C7" s="289"/>
      <c r="D7" s="289"/>
      <c r="E7" s="289"/>
      <c r="F7" s="289"/>
      <c r="G7" s="290"/>
      <c r="H7" s="281"/>
      <c r="I7" s="282"/>
      <c r="J7" s="282"/>
      <c r="K7" s="282"/>
      <c r="L7" s="282"/>
      <c r="M7" s="282"/>
      <c r="N7" s="282"/>
      <c r="O7" s="282"/>
      <c r="P7" s="138"/>
    </row>
    <row r="8" spans="1:19" ht="39.75" thickBot="1" x14ac:dyDescent="0.3">
      <c r="A8" s="118" t="s">
        <v>191</v>
      </c>
      <c r="B8" s="107" t="s">
        <v>48</v>
      </c>
      <c r="C8" s="108" t="s">
        <v>49</v>
      </c>
      <c r="D8" s="108" t="s">
        <v>50</v>
      </c>
      <c r="E8" s="108" t="s">
        <v>51</v>
      </c>
      <c r="F8" s="108" t="s">
        <v>52</v>
      </c>
      <c r="G8" s="109" t="s">
        <v>53</v>
      </c>
      <c r="H8" s="110" t="s">
        <v>54</v>
      </c>
      <c r="I8" s="110" t="s">
        <v>55</v>
      </c>
      <c r="J8" s="108" t="s">
        <v>56</v>
      </c>
      <c r="K8" s="108" t="s">
        <v>57</v>
      </c>
      <c r="L8" s="182" t="s">
        <v>58</v>
      </c>
      <c r="M8" s="182" t="s">
        <v>160</v>
      </c>
      <c r="N8" s="182" t="s">
        <v>175</v>
      </c>
      <c r="O8" s="205"/>
      <c r="P8" s="138"/>
    </row>
    <row r="9" spans="1:19" ht="15.75" thickBot="1" x14ac:dyDescent="0.3">
      <c r="A9" s="133"/>
      <c r="B9" s="176">
        <f t="shared" ref="B9:G9" si="0">SUM(B11:B511)</f>
        <v>41262733.274799995</v>
      </c>
      <c r="C9" s="134">
        <f t="shared" si="0"/>
        <v>4620000</v>
      </c>
      <c r="D9" s="134">
        <f t="shared" si="0"/>
        <v>875000</v>
      </c>
      <c r="E9" s="134">
        <f t="shared" si="0"/>
        <v>0</v>
      </c>
      <c r="F9" s="180">
        <f t="shared" si="0"/>
        <v>0</v>
      </c>
      <c r="G9" s="135">
        <f t="shared" si="0"/>
        <v>225000</v>
      </c>
      <c r="H9" s="136">
        <f t="shared" ref="H9:L9" si="1">SUM(H11:H511)</f>
        <v>459000</v>
      </c>
      <c r="I9" s="137">
        <f t="shared" si="1"/>
        <v>485100</v>
      </c>
      <c r="J9" s="137">
        <f t="shared" si="1"/>
        <v>36400</v>
      </c>
      <c r="K9" s="137">
        <f t="shared" si="1"/>
        <v>3000</v>
      </c>
      <c r="L9" s="181">
        <f t="shared" si="1"/>
        <v>549000</v>
      </c>
      <c r="M9" s="184"/>
      <c r="N9" s="184"/>
      <c r="O9" s="184"/>
    </row>
    <row r="10" spans="1:19" s="183" customFormat="1" x14ac:dyDescent="0.25">
      <c r="A10" s="206" t="s">
        <v>176</v>
      </c>
      <c r="B10" s="207" t="s">
        <v>189</v>
      </c>
      <c r="C10" s="206" t="s">
        <v>177</v>
      </c>
      <c r="D10" s="206" t="s">
        <v>178</v>
      </c>
      <c r="E10" s="206" t="s">
        <v>179</v>
      </c>
      <c r="F10" s="206" t="s">
        <v>180</v>
      </c>
      <c r="G10" s="206" t="s">
        <v>181</v>
      </c>
      <c r="H10" s="206" t="s">
        <v>182</v>
      </c>
      <c r="I10" s="206" t="s">
        <v>183</v>
      </c>
      <c r="J10" s="206" t="s">
        <v>184</v>
      </c>
      <c r="K10" s="206" t="s">
        <v>185</v>
      </c>
      <c r="L10" s="206" t="s">
        <v>186</v>
      </c>
      <c r="M10" s="206" t="s">
        <v>187</v>
      </c>
      <c r="N10" s="206" t="s">
        <v>188</v>
      </c>
      <c r="P10" s="72"/>
      <c r="Q10" s="72"/>
      <c r="R10" s="72"/>
      <c r="S10" s="72"/>
    </row>
    <row r="11" spans="1:19" x14ac:dyDescent="0.25">
      <c r="A11" s="241">
        <f>IF('For Requestors'!C6=0,"",'For Requestors'!C6)</f>
        <v>14069395</v>
      </c>
      <c r="B11" s="175">
        <f>IFERROR('For Estimators'!V11*$O$4,"")</f>
        <v>52654.95</v>
      </c>
      <c r="C11" s="111" t="str">
        <f>IF('For Estimators'!X11*60000 = 0,"",'For Estimators'!X11*60000)</f>
        <v/>
      </c>
      <c r="D11" s="139"/>
      <c r="E11" s="139" t="str">
        <f>IF('For Estimators'!Y11*10000 = 0,"",'For Estimators'!Y11*10000)</f>
        <v/>
      </c>
      <c r="F11" s="139"/>
      <c r="G11" s="139"/>
      <c r="H11" s="139">
        <f>IF(A11&lt;&gt;"",10200,"")</f>
        <v>10200</v>
      </c>
      <c r="I11" s="139" t="str">
        <f>IF('For Estimators'!X11*6300 = 0,"",'For Estimators'!X11*6300)</f>
        <v/>
      </c>
      <c r="J11" s="139" t="str">
        <f>IF('For Estimators'!Z11*5200 = 0,"",'For Estimators'!Z11*5200)</f>
        <v/>
      </c>
      <c r="K11" s="139" t="str">
        <f t="shared" ref="K11:K74" si="2">IF(G11&lt;&gt;0,1000,"")</f>
        <v/>
      </c>
      <c r="L11" s="139" t="str">
        <f>IF(AND('For Estimators'!X11 = 0,  'For Estimators'!Z11 = 0),"",61000)</f>
        <v/>
      </c>
      <c r="M11" s="185" t="str">
        <f>IF('For Estimators'!W11="", "",'For Estimators'!W11)</f>
        <v/>
      </c>
      <c r="N11" s="139" t="str">
        <f>IF('For Estimators'!AA11="", "",'For Estimators'!AA11)</f>
        <v/>
      </c>
    </row>
    <row r="12" spans="1:19" x14ac:dyDescent="0.25">
      <c r="A12" s="241">
        <f>IF('For Requestors'!C7=0,"",'For Requestors'!C7)</f>
        <v>10864604</v>
      </c>
      <c r="B12" s="175">
        <f>IFERROR('For Estimators'!V12*$O$4,"")</f>
        <v>2331.1148000000007</v>
      </c>
      <c r="C12" s="111" t="str">
        <f>IF('For Estimators'!X12*60000 = 0,"",'For Estimators'!X12*60000)</f>
        <v/>
      </c>
      <c r="D12" s="139"/>
      <c r="E12" s="139" t="str">
        <f>IF('For Estimators'!Y12*10000 = 0,"",'For Estimators'!Y12*10000)</f>
        <v/>
      </c>
      <c r="F12" s="139"/>
      <c r="G12" s="139"/>
      <c r="H12" s="139">
        <f t="shared" ref="H12:H74" si="3">IF(A12&lt;&gt;"",10200,"")</f>
        <v>10200</v>
      </c>
      <c r="I12" s="139" t="str">
        <f>IF('For Estimators'!X12*6300 = 0,"",'For Estimators'!X12*6300)</f>
        <v/>
      </c>
      <c r="J12" s="139" t="str">
        <f>IF('For Estimators'!Z12*5200 = 0,"",'For Estimators'!Z12*5200)</f>
        <v/>
      </c>
      <c r="K12" s="139" t="str">
        <f t="shared" si="2"/>
        <v/>
      </c>
      <c r="L12" s="139" t="str">
        <f>IF(AND('For Estimators'!X12 = 0,  'For Estimators'!Z12 = 0),"",61000)</f>
        <v/>
      </c>
      <c r="M12" s="185" t="str">
        <f>IF('For Estimators'!W12="", "",'For Estimators'!W12)</f>
        <v/>
      </c>
      <c r="N12" s="139" t="str">
        <f>IF('For Estimators'!AA12="", "",'For Estimators'!AA12)</f>
        <v/>
      </c>
    </row>
    <row r="13" spans="1:19" x14ac:dyDescent="0.25">
      <c r="A13" s="241">
        <f>IF('For Requestors'!C8=0,"",'For Requestors'!C8)</f>
        <v>10864605</v>
      </c>
      <c r="B13" s="175">
        <f>IFERROR('For Estimators'!V13*$O$4,"")</f>
        <v>221293.08</v>
      </c>
      <c r="C13" s="111" t="str">
        <f>IF('For Estimators'!X13*60000 = 0,"",'For Estimators'!X13*60000)</f>
        <v/>
      </c>
      <c r="D13" s="139"/>
      <c r="E13" s="139" t="str">
        <f>IF('For Estimators'!Y13*10000 = 0,"",'For Estimators'!Y13*10000)</f>
        <v/>
      </c>
      <c r="F13" s="139"/>
      <c r="G13" s="139"/>
      <c r="H13" s="139">
        <f t="shared" si="3"/>
        <v>10200</v>
      </c>
      <c r="I13" s="139" t="str">
        <f>IF('For Estimators'!X13*6300 = 0,"",'For Estimators'!X13*6300)</f>
        <v/>
      </c>
      <c r="J13" s="139" t="str">
        <f>IF('For Estimators'!Z13*5200 = 0,"",'For Estimators'!Z13*5200)</f>
        <v/>
      </c>
      <c r="K13" s="139" t="str">
        <f t="shared" si="2"/>
        <v/>
      </c>
      <c r="L13" s="139" t="str">
        <f>IF(AND('For Estimators'!X13 = 0,  'For Estimators'!Z13 = 0),"",61000)</f>
        <v/>
      </c>
      <c r="M13" s="185" t="str">
        <f>IF('For Estimators'!W13="", "",'For Estimators'!W13)</f>
        <v/>
      </c>
      <c r="N13" s="139" t="str">
        <f>IF('For Estimators'!AA13="", "",'For Estimators'!AA13)</f>
        <v/>
      </c>
    </row>
    <row r="14" spans="1:19" x14ac:dyDescent="0.25">
      <c r="A14" s="241">
        <f>IF('For Requestors'!C9=0,"",'For Requestors'!C9)</f>
        <v>11832982</v>
      </c>
      <c r="B14" s="175">
        <f>IFERROR('For Estimators'!V14*$O$4,"")</f>
        <v>2383599.75</v>
      </c>
      <c r="C14" s="111" t="str">
        <f>IF('For Estimators'!X14*60000 = 0,"",'For Estimators'!X14*60000)</f>
        <v/>
      </c>
      <c r="D14" s="139">
        <v>150000</v>
      </c>
      <c r="E14" s="139" t="str">
        <f>IF('For Estimators'!Y14*10000 = 0,"",'For Estimators'!Y14*10000)</f>
        <v/>
      </c>
      <c r="F14" s="139"/>
      <c r="G14" s="139"/>
      <c r="H14" s="139">
        <f t="shared" si="3"/>
        <v>10200</v>
      </c>
      <c r="I14" s="139" t="str">
        <f>IF('For Estimators'!X14*6300 = 0,"",'For Estimators'!X14*6300)</f>
        <v/>
      </c>
      <c r="J14" s="139">
        <f>IF('For Estimators'!Z14*5200 = 0,"",'For Estimators'!Z14*5200)</f>
        <v>5200</v>
      </c>
      <c r="K14" s="139" t="str">
        <f t="shared" si="2"/>
        <v/>
      </c>
      <c r="L14" s="139">
        <f>IF(AND('For Estimators'!X14 = 0,  'For Estimators'!Z14 = 0),"",61000)</f>
        <v>61000</v>
      </c>
      <c r="M14" s="185" t="str">
        <f>IF('For Estimators'!W14="", "",'For Estimators'!W14)</f>
        <v xml:space="preserve"> OFFICE/STORAGE &amp; MARINE SITE IMPR</v>
      </c>
      <c r="N14" s="139" t="str">
        <f>IF('For Estimators'!AA14="", "",'For Estimators'!AA14)</f>
        <v>INDUSTRIAL</v>
      </c>
    </row>
    <row r="15" spans="1:19" x14ac:dyDescent="0.25">
      <c r="A15" s="241">
        <f>IF('For Requestors'!C10=0,"",'For Requestors'!C10)</f>
        <v>13264967</v>
      </c>
      <c r="B15" s="175">
        <f>IFERROR('For Estimators'!V15*$O$4,"")</f>
        <v>1815393.875</v>
      </c>
      <c r="C15" s="111" t="str">
        <f>IF('For Estimators'!X15*60000 = 0,"",'For Estimators'!X15*60000)</f>
        <v/>
      </c>
      <c r="D15" s="139">
        <v>150000</v>
      </c>
      <c r="E15" s="139" t="str">
        <f>IF('For Estimators'!Y15*10000 = 0,"",'For Estimators'!Y15*10000)</f>
        <v/>
      </c>
      <c r="F15" s="139"/>
      <c r="G15" s="139"/>
      <c r="H15" s="139">
        <f t="shared" si="3"/>
        <v>10200</v>
      </c>
      <c r="I15" s="139" t="str">
        <f>IF('For Estimators'!X15*6300 = 0,"",'For Estimators'!X15*6300)</f>
        <v/>
      </c>
      <c r="J15" s="139">
        <f>IF('For Estimators'!Z15*5200 = 0,"",'For Estimators'!Z15*5200)</f>
        <v>5200</v>
      </c>
      <c r="K15" s="139" t="str">
        <f t="shared" si="2"/>
        <v/>
      </c>
      <c r="L15" s="139">
        <f>IF(AND('For Estimators'!X15 = 0,  'For Estimators'!Z15 = 0),"",61000)</f>
        <v>61000</v>
      </c>
      <c r="M15" s="185" t="str">
        <f>IF('For Estimators'!W15="", "",'For Estimators'!W15)</f>
        <v xml:space="preserve">  OFFICE/SHOP &amp; MARINE SITE IMPROVEMENTS</v>
      </c>
      <c r="N15" s="139" t="str">
        <f>IF('For Estimators'!AA15="", "",'For Estimators'!AA15)</f>
        <v>INDUSTRIAL</v>
      </c>
    </row>
    <row r="16" spans="1:19" x14ac:dyDescent="0.25">
      <c r="A16" s="241" t="str">
        <f>IF('For Requestors'!C11=0,"",'For Requestors'!C11)</f>
        <v>3117-74-3980.000</v>
      </c>
      <c r="B16" s="175">
        <f>IFERROR('For Estimators'!V16*$O$4,"")</f>
        <v>2443456.75</v>
      </c>
      <c r="C16" s="111" t="str">
        <f>IF('For Estimators'!X16*60000 = 0,"",'For Estimators'!X16*60000)</f>
        <v/>
      </c>
      <c r="D16" s="139"/>
      <c r="E16" s="139" t="str">
        <f>IF('For Estimators'!Y16*10000 = 0,"",'For Estimators'!Y16*10000)</f>
        <v/>
      </c>
      <c r="F16" s="139"/>
      <c r="G16" s="139"/>
      <c r="H16" s="139">
        <f t="shared" si="3"/>
        <v>10200</v>
      </c>
      <c r="I16" s="139" t="str">
        <f>IF('For Estimators'!X16*6300 = 0,"",'For Estimators'!X16*6300)</f>
        <v/>
      </c>
      <c r="J16" s="139" t="str">
        <f>IF('For Estimators'!Z16*5200 = 0,"",'For Estimators'!Z16*5200)</f>
        <v/>
      </c>
      <c r="K16" s="139" t="str">
        <f t="shared" si="2"/>
        <v/>
      </c>
      <c r="L16" s="139" t="str">
        <f>IF(AND('For Estimators'!X16 = 0,  'For Estimators'!Z16 = 0),"",61000)</f>
        <v/>
      </c>
      <c r="M16" s="185" t="str">
        <f>IF('For Estimators'!W16="", "",'For Estimators'!W16)</f>
        <v/>
      </c>
      <c r="N16" s="139" t="str">
        <f>IF('For Estimators'!AA16="", "",'For Estimators'!AA16)</f>
        <v/>
      </c>
    </row>
    <row r="17" spans="1:14" x14ac:dyDescent="0.25">
      <c r="A17" s="241" t="str">
        <f>IF('For Requestors'!C12=0,"",'For Requestors'!C12)</f>
        <v>3117-74-6760.000</v>
      </c>
      <c r="B17" s="175">
        <f>IFERROR('For Estimators'!V17*$O$4,"")</f>
        <v>145465.60000000001</v>
      </c>
      <c r="C17" s="111" t="str">
        <f>IF('For Estimators'!X17*60000 = 0,"",'For Estimators'!X17*60000)</f>
        <v/>
      </c>
      <c r="D17" s="139"/>
      <c r="E17" s="139" t="str">
        <f>IF('For Estimators'!Y17*10000 = 0,"",'For Estimators'!Y17*10000)</f>
        <v/>
      </c>
      <c r="F17" s="139"/>
      <c r="G17" s="139"/>
      <c r="H17" s="139">
        <f t="shared" si="3"/>
        <v>10200</v>
      </c>
      <c r="I17" s="139" t="str">
        <f>IF('For Estimators'!X17*6300 = 0,"",'For Estimators'!X17*6300)</f>
        <v/>
      </c>
      <c r="J17" s="139" t="str">
        <f>IF('For Estimators'!Z17*5200 = 0,"",'For Estimators'!Z17*5200)</f>
        <v/>
      </c>
      <c r="K17" s="139" t="str">
        <f t="shared" si="2"/>
        <v/>
      </c>
      <c r="L17" s="139" t="str">
        <f>IF(AND('For Estimators'!X17 = 0,  'For Estimators'!Z17 = 0),"",61000)</f>
        <v/>
      </c>
      <c r="M17" s="185" t="str">
        <f>IF('For Estimators'!W17="", "",'For Estimators'!W17)</f>
        <v/>
      </c>
      <c r="N17" s="139" t="str">
        <f>IF('For Estimators'!AA17="", "",'For Estimators'!AA17)</f>
        <v/>
      </c>
    </row>
    <row r="18" spans="1:14" x14ac:dyDescent="0.25">
      <c r="A18" s="241" t="str">
        <f>IF('For Requestors'!C13=0,"",'For Requestors'!C13)</f>
        <v>3117-74-8921.000</v>
      </c>
      <c r="B18" s="175">
        <f>IFERROR('For Estimators'!V18*$O$4,"")</f>
        <v>52685.549999999996</v>
      </c>
      <c r="C18" s="111" t="str">
        <f>IF('For Estimators'!X18*60000 = 0,"",'For Estimators'!X18*60000)</f>
        <v/>
      </c>
      <c r="D18" s="139"/>
      <c r="E18" s="139" t="str">
        <f>IF('For Estimators'!Y18*10000 = 0,"",'For Estimators'!Y18*10000)</f>
        <v/>
      </c>
      <c r="F18" s="139"/>
      <c r="G18" s="139">
        <v>200000</v>
      </c>
      <c r="H18" s="139">
        <f t="shared" si="3"/>
        <v>10200</v>
      </c>
      <c r="I18" s="139" t="str">
        <f>IF('For Estimators'!X18*6300 = 0,"",'For Estimators'!X18*6300)</f>
        <v/>
      </c>
      <c r="J18" s="139" t="str">
        <f>IF('For Estimators'!Z18*5200 = 0,"",'For Estimators'!Z18*5200)</f>
        <v/>
      </c>
      <c r="K18" s="139">
        <f t="shared" si="2"/>
        <v>1000</v>
      </c>
      <c r="L18" s="139" t="str">
        <f>IF(AND('For Estimators'!X18 = 0,  'For Estimators'!Z18 = 0),"",61000)</f>
        <v/>
      </c>
      <c r="M18" s="185" t="str">
        <f>IF('For Estimators'!W18="", "",'For Estimators'!W18)</f>
        <v xml:space="preserve"> ONE BILLBOARD</v>
      </c>
      <c r="N18" s="139" t="str">
        <f>IF('For Estimators'!AA18="", "",'For Estimators'!AA18)</f>
        <v>BILLBOARD</v>
      </c>
    </row>
    <row r="19" spans="1:14" x14ac:dyDescent="0.25">
      <c r="A19" s="241" t="str">
        <f>IF('For Requestors'!C14=0,"",'For Requestors'!C14)</f>
        <v>3117-74-8828.000</v>
      </c>
      <c r="B19" s="175">
        <f>IFERROR('For Estimators'!V19*$O$4,"")</f>
        <v>52685.549999999996</v>
      </c>
      <c r="C19" s="111" t="str">
        <f>IF('For Estimators'!X19*60000 = 0,"",'For Estimators'!X19*60000)</f>
        <v/>
      </c>
      <c r="D19" s="139"/>
      <c r="E19" s="139" t="str">
        <f>IF('For Estimators'!Y19*10000 = 0,"",'For Estimators'!Y19*10000)</f>
        <v/>
      </c>
      <c r="F19" s="139"/>
      <c r="G19" s="139"/>
      <c r="H19" s="139">
        <f t="shared" si="3"/>
        <v>10200</v>
      </c>
      <c r="I19" s="139" t="str">
        <f>IF('For Estimators'!X19*6300 = 0,"",'For Estimators'!X19*6300)</f>
        <v/>
      </c>
      <c r="J19" s="139" t="str">
        <f>IF('For Estimators'!Z19*5200 = 0,"",'For Estimators'!Z19*5200)</f>
        <v/>
      </c>
      <c r="K19" s="139" t="str">
        <f t="shared" si="2"/>
        <v/>
      </c>
      <c r="L19" s="139" t="str">
        <f>IF(AND('For Estimators'!X19 = 0,  'For Estimators'!Z19 = 0),"",61000)</f>
        <v/>
      </c>
      <c r="M19" s="185" t="str">
        <f>IF('For Estimators'!W19="", "",'For Estimators'!W19)</f>
        <v/>
      </c>
      <c r="N19" s="139" t="str">
        <f>IF('For Estimators'!AA19="", "",'For Estimators'!AA19)</f>
        <v/>
      </c>
    </row>
    <row r="20" spans="1:14" x14ac:dyDescent="0.25">
      <c r="A20" s="241" t="str">
        <f>IF('For Requestors'!C15=0,"",'For Requestors'!C15)</f>
        <v>3117-74-8777.000</v>
      </c>
      <c r="B20" s="175">
        <f>IFERROR('For Estimators'!V20*$O$4,"")</f>
        <v>2413616.7349999999</v>
      </c>
      <c r="C20" s="111" t="str">
        <f>IF('For Estimators'!X20*60000 = 0,"",'For Estimators'!X20*60000)</f>
        <v/>
      </c>
      <c r="D20" s="139">
        <v>300000</v>
      </c>
      <c r="E20" s="139" t="str">
        <f>IF('For Estimators'!Y20*10000 = 0,"",'For Estimators'!Y20*10000)</f>
        <v/>
      </c>
      <c r="F20" s="139"/>
      <c r="G20" s="139"/>
      <c r="H20" s="139">
        <f t="shared" si="3"/>
        <v>10200</v>
      </c>
      <c r="I20" s="139" t="str">
        <f>IF('For Estimators'!X20*6300 = 0,"",'For Estimators'!X20*6300)</f>
        <v/>
      </c>
      <c r="J20" s="139">
        <f>IF('For Estimators'!Z20*5200 = 0,"",'For Estimators'!Z20*5200)</f>
        <v>5200</v>
      </c>
      <c r="K20" s="139" t="str">
        <f t="shared" si="2"/>
        <v/>
      </c>
      <c r="L20" s="139">
        <f>IF(AND('For Estimators'!X20 = 0,  'For Estimators'!Z20 = 0),"",61000)</f>
        <v>61000</v>
      </c>
      <c r="M20" s="185" t="str">
        <f>IF('For Estimators'!W20="", "",'For Estimators'!W20)</f>
        <v xml:space="preserve"> RETAIL + W-HOUSE, BREWERY = 20,000 SF+</v>
      </c>
      <c r="N20" s="139" t="str">
        <f>IF('For Estimators'!AA20="", "",'For Estimators'!AA20)</f>
        <v>COMMERCIAL</v>
      </c>
    </row>
    <row r="21" spans="1:14" x14ac:dyDescent="0.25">
      <c r="A21" s="241" t="str">
        <f>IF('For Requestors'!C16=0,"",'For Requestors'!C16)</f>
        <v>3117-74-9444.000</v>
      </c>
      <c r="B21" s="175">
        <f>IFERROR('For Estimators'!V21*$O$4,"")</f>
        <v>361750.14</v>
      </c>
      <c r="C21" s="111" t="str">
        <f>IF('For Estimators'!X21*60000 = 0,"",'For Estimators'!X21*60000)</f>
        <v/>
      </c>
      <c r="D21" s="139"/>
      <c r="E21" s="139" t="str">
        <f>IF('For Estimators'!Y21*10000 = 0,"",'For Estimators'!Y21*10000)</f>
        <v/>
      </c>
      <c r="F21" s="139"/>
      <c r="G21" s="139"/>
      <c r="H21" s="139">
        <f t="shared" si="3"/>
        <v>10200</v>
      </c>
      <c r="I21" s="139" t="str">
        <f>IF('For Estimators'!X21*6300 = 0,"",'For Estimators'!X21*6300)</f>
        <v/>
      </c>
      <c r="J21" s="139" t="str">
        <f>IF('For Estimators'!Z21*5200 = 0,"",'For Estimators'!Z21*5200)</f>
        <v/>
      </c>
      <c r="K21" s="139" t="str">
        <f t="shared" si="2"/>
        <v/>
      </c>
      <c r="L21" s="139" t="str">
        <f>IF(AND('For Estimators'!X21 = 0,  'For Estimators'!Z21 = 0),"",61000)</f>
        <v/>
      </c>
      <c r="M21" s="185" t="str">
        <f>IF('For Estimators'!W21="", "",'For Estimators'!W21)</f>
        <v xml:space="preserve"> </v>
      </c>
      <c r="N21" s="139" t="str">
        <f>IF('For Estimators'!AA21="", "",'For Estimators'!AA21)</f>
        <v/>
      </c>
    </row>
    <row r="22" spans="1:14" x14ac:dyDescent="0.25">
      <c r="A22" s="241" t="str">
        <f>IF('For Requestors'!C17=0,"",'For Requestors'!C17)</f>
        <v>3117-83-1993.000</v>
      </c>
      <c r="B22" s="175">
        <f>IFERROR('For Estimators'!V22*$O$4,"")</f>
        <v>19889.66</v>
      </c>
      <c r="C22" s="111" t="str">
        <f>IF('For Estimators'!X22*60000 = 0,"",'For Estimators'!X22*60000)</f>
        <v/>
      </c>
      <c r="D22" s="139"/>
      <c r="E22" s="139" t="str">
        <f>IF('For Estimators'!Y22*10000 = 0,"",'For Estimators'!Y22*10000)</f>
        <v/>
      </c>
      <c r="F22" s="139"/>
      <c r="G22" s="139"/>
      <c r="H22" s="139">
        <f t="shared" si="3"/>
        <v>10200</v>
      </c>
      <c r="I22" s="139" t="str">
        <f>IF('For Estimators'!X22*6300 = 0,"",'For Estimators'!X22*6300)</f>
        <v/>
      </c>
      <c r="J22" s="139" t="str">
        <f>IF('For Estimators'!Z22*5200 = 0,"",'For Estimators'!Z22*5200)</f>
        <v/>
      </c>
      <c r="K22" s="139" t="str">
        <f t="shared" si="2"/>
        <v/>
      </c>
      <c r="L22" s="139" t="str">
        <f>IF(AND('For Estimators'!X22 = 0,  'For Estimators'!Z22 = 0),"",61000)</f>
        <v/>
      </c>
      <c r="M22" s="185" t="str">
        <f>IF('For Estimators'!W22="", "",'For Estimators'!W22)</f>
        <v/>
      </c>
      <c r="N22" s="139" t="str">
        <f>IF('For Estimators'!AA22="", "",'For Estimators'!AA22)</f>
        <v/>
      </c>
    </row>
    <row r="23" spans="1:14" x14ac:dyDescent="0.25">
      <c r="A23" s="241" t="str">
        <f>IF('For Requestors'!C18=0,"",'For Requestors'!C18)</f>
        <v>9999-99-9999.999</v>
      </c>
      <c r="B23" s="175" t="str">
        <f>IFERROR('For Estimators'!V23*$O$4,"")</f>
        <v/>
      </c>
      <c r="C23" s="111" t="str">
        <f>IF('For Estimators'!X23*60000 = 0,"",'For Estimators'!X23*60000)</f>
        <v/>
      </c>
      <c r="D23" s="139"/>
      <c r="E23" s="139" t="str">
        <f>IF('For Estimators'!Y23*10000 = 0,"",'For Estimators'!Y23*10000)</f>
        <v/>
      </c>
      <c r="F23" s="139"/>
      <c r="G23" s="139"/>
      <c r="H23" s="139">
        <f t="shared" si="3"/>
        <v>10200</v>
      </c>
      <c r="I23" s="139" t="str">
        <f>IF('For Estimators'!X23*6300 = 0,"",'For Estimators'!X23*6300)</f>
        <v/>
      </c>
      <c r="J23" s="139" t="str">
        <f>IF('For Estimators'!Z23*5200 = 0,"",'For Estimators'!Z23*5200)</f>
        <v/>
      </c>
      <c r="K23" s="139" t="str">
        <f t="shared" si="2"/>
        <v/>
      </c>
      <c r="L23" s="139" t="str">
        <f>IF(AND('For Estimators'!X23 = 0,  'For Estimators'!Z23 = 0),"",61000)</f>
        <v/>
      </c>
      <c r="M23" s="185" t="str">
        <f>IF('For Estimators'!W23="", "",'For Estimators'!W23)</f>
        <v/>
      </c>
      <c r="N23" s="139" t="str">
        <f>IF('For Estimators'!AA23="", "",'For Estimators'!AA23)</f>
        <v/>
      </c>
    </row>
    <row r="24" spans="1:14" x14ac:dyDescent="0.25">
      <c r="A24" s="241" t="str">
        <f>IF('For Requestors'!C19=0,"",'For Requestors'!C19)</f>
        <v>9999-99-9999.999</v>
      </c>
      <c r="B24" s="175" t="str">
        <f>IFERROR('For Estimators'!V24*$O$4,"")</f>
        <v/>
      </c>
      <c r="C24" s="111" t="str">
        <f>IF('For Estimators'!X24*60000 = 0,"",'For Estimators'!X24*60000)</f>
        <v/>
      </c>
      <c r="D24" s="139"/>
      <c r="E24" s="139" t="str">
        <f>IF('For Estimators'!Y24*10000 = 0,"",'For Estimators'!Y24*10000)</f>
        <v/>
      </c>
      <c r="F24" s="139"/>
      <c r="G24" s="139"/>
      <c r="H24" s="139">
        <f t="shared" si="3"/>
        <v>10200</v>
      </c>
      <c r="I24" s="139" t="str">
        <f>IF('For Estimators'!X24*6300 = 0,"",'For Estimators'!X24*6300)</f>
        <v/>
      </c>
      <c r="J24" s="139" t="str">
        <f>IF('For Estimators'!Z24*5200 = 0,"",'For Estimators'!Z24*5200)</f>
        <v/>
      </c>
      <c r="K24" s="139" t="str">
        <f t="shared" si="2"/>
        <v/>
      </c>
      <c r="L24" s="139" t="str">
        <f>IF(AND('For Estimators'!X24 = 0,  'For Estimators'!Z24 = 0),"",61000)</f>
        <v/>
      </c>
      <c r="M24" s="185" t="str">
        <f>IF('For Estimators'!W24="", "",'For Estimators'!W24)</f>
        <v/>
      </c>
      <c r="N24" s="139" t="str">
        <f>IF('For Estimators'!AA24="", "",'For Estimators'!AA24)</f>
        <v/>
      </c>
    </row>
    <row r="25" spans="1:14" x14ac:dyDescent="0.25">
      <c r="A25" s="241" t="str">
        <f>IF('For Requestors'!C20=0,"",'For Requestors'!C20)</f>
        <v>3117-83-0874.000</v>
      </c>
      <c r="B25" s="175">
        <f>IFERROR('For Estimators'!V25*$O$4,"")</f>
        <v>448620.64999999997</v>
      </c>
      <c r="C25" s="111" t="str">
        <f>IF('For Estimators'!X25*60000 = 0,"",'For Estimators'!X25*60000)</f>
        <v/>
      </c>
      <c r="D25" s="139">
        <v>50000</v>
      </c>
      <c r="E25" s="139" t="str">
        <f>IF('For Estimators'!Y25*10000 = 0,"",'For Estimators'!Y25*10000)</f>
        <v/>
      </c>
      <c r="F25" s="139"/>
      <c r="G25" s="139"/>
      <c r="H25" s="139">
        <f t="shared" si="3"/>
        <v>10200</v>
      </c>
      <c r="I25" s="139" t="str">
        <f>IF('For Estimators'!X25*6300 = 0,"",'For Estimators'!X25*6300)</f>
        <v/>
      </c>
      <c r="J25" s="139">
        <f>IF('For Estimators'!Z25*5200 = 0,"",'For Estimators'!Z25*5200)</f>
        <v>5200</v>
      </c>
      <c r="K25" s="139" t="str">
        <f t="shared" si="2"/>
        <v/>
      </c>
      <c r="L25" s="139">
        <f>IF(AND('For Estimators'!X25 = 0,  'For Estimators'!Z25 = 0),"",61000)</f>
        <v>61000</v>
      </c>
      <c r="M25" s="185" t="str">
        <f>IF('For Estimators'!W25="", "",'For Estimators'!W25)</f>
        <v>4,500 SF BRICK OFFICE BUILDING, SITE IMPROVEMENTS</v>
      </c>
      <c r="N25" s="139" t="str">
        <f>IF('For Estimators'!AA25="", "",'For Estimators'!AA25)</f>
        <v>OFFICE</v>
      </c>
    </row>
    <row r="26" spans="1:14" x14ac:dyDescent="0.25">
      <c r="A26" s="241" t="str">
        <f>IF('For Requestors'!C21=0,"",'For Requestors'!C21)</f>
        <v>3117-83-1508.000</v>
      </c>
      <c r="B26" s="175">
        <f>IFERROR('For Estimators'!V26*$O$4,"")</f>
        <v>949644.65</v>
      </c>
      <c r="C26" s="111" t="str">
        <f>IF('For Estimators'!X26*60000 = 0,"",'For Estimators'!X26*60000)</f>
        <v/>
      </c>
      <c r="D26" s="139">
        <v>50000</v>
      </c>
      <c r="E26" s="139" t="str">
        <f>IF('For Estimators'!Y26*10000 = 0,"",'For Estimators'!Y26*10000)</f>
        <v/>
      </c>
      <c r="F26" s="139"/>
      <c r="G26" s="139"/>
      <c r="H26" s="139">
        <f t="shared" si="3"/>
        <v>10200</v>
      </c>
      <c r="I26" s="139" t="str">
        <f>IF('For Estimators'!X26*6300 = 0,"",'For Estimators'!X26*6300)</f>
        <v/>
      </c>
      <c r="J26" s="139">
        <f>IF('For Estimators'!Z26*5200 = 0,"",'For Estimators'!Z26*5200)</f>
        <v>5200</v>
      </c>
      <c r="K26" s="139" t="str">
        <f t="shared" si="2"/>
        <v/>
      </c>
      <c r="L26" s="139">
        <f>IF(AND('For Estimators'!X26 = 0,  'For Estimators'!Z26 = 0),"",61000)</f>
        <v>61000</v>
      </c>
      <c r="M26" s="185" t="str">
        <f>IF('For Estimators'!W26="", "",'For Estimators'!W26)</f>
        <v>5,000 SF MAR OFFICE, SITE IMPR, AWNING</v>
      </c>
      <c r="N26" s="139" t="str">
        <f>IF('For Estimators'!AA26="", "",'For Estimators'!AA26)</f>
        <v>OFFICE</v>
      </c>
    </row>
    <row r="27" spans="1:14" x14ac:dyDescent="0.25">
      <c r="A27" s="241" t="str">
        <f>IF('For Requestors'!C22=0,"",'For Requestors'!C22)</f>
        <v>3117-83-1339.000</v>
      </c>
      <c r="B27" s="175">
        <f>IFERROR('For Estimators'!V27*$O$4,"")</f>
        <v>807522.1</v>
      </c>
      <c r="C27" s="111" t="str">
        <f>IF('For Estimators'!X27*60000 = 0,"",'For Estimators'!X27*60000)</f>
        <v/>
      </c>
      <c r="D27" s="139">
        <v>75000</v>
      </c>
      <c r="E27" s="139" t="str">
        <f>IF('For Estimators'!Y27*10000 = 0,"",'For Estimators'!Y27*10000)</f>
        <v/>
      </c>
      <c r="F27" s="139"/>
      <c r="G27" s="139"/>
      <c r="H27" s="139">
        <f t="shared" si="3"/>
        <v>10200</v>
      </c>
      <c r="I27" s="139" t="str">
        <f>IF('For Estimators'!X27*6300 = 0,"",'For Estimators'!X27*6300)</f>
        <v/>
      </c>
      <c r="J27" s="139">
        <f>IF('For Estimators'!Z27*5200 = 0,"",'For Estimators'!Z27*5200)</f>
        <v>5200</v>
      </c>
      <c r="K27" s="139" t="str">
        <f t="shared" si="2"/>
        <v/>
      </c>
      <c r="L27" s="139">
        <f>IF(AND('For Estimators'!X27 = 0,  'For Estimators'!Z27 = 0),"",61000)</f>
        <v>61000</v>
      </c>
      <c r="M27" s="185" t="str">
        <f>IF('For Estimators'!W27="", "",'For Estimators'!W27)</f>
        <v>3500 SF WAREHOUSE BLDG, BUILT 1990, SITE IMPR</v>
      </c>
      <c r="N27" s="139" t="str">
        <f>IF('For Estimators'!AA27="", "",'For Estimators'!AA27)</f>
        <v>IND WAREHOUSE</v>
      </c>
    </row>
    <row r="28" spans="1:14" x14ac:dyDescent="0.25">
      <c r="A28" s="241" t="str">
        <f>IF('For Requestors'!C23=0,"",'For Requestors'!C23)</f>
        <v>3117-73-9279.000</v>
      </c>
      <c r="B28" s="175">
        <f>IFERROR('For Estimators'!V28*$O$4,"")</f>
        <v>1859.9700000000003</v>
      </c>
      <c r="C28" s="111" t="str">
        <f>IF('For Estimators'!X28*60000 = 0,"",'For Estimators'!X28*60000)</f>
        <v/>
      </c>
      <c r="D28" s="139"/>
      <c r="E28" s="139" t="str">
        <f>IF('For Estimators'!Y28*10000 = 0,"",'For Estimators'!Y28*10000)</f>
        <v/>
      </c>
      <c r="F28" s="139"/>
      <c r="G28" s="139"/>
      <c r="H28" s="139">
        <f t="shared" si="3"/>
        <v>10200</v>
      </c>
      <c r="I28" s="139" t="str">
        <f>IF('For Estimators'!X28*6300 = 0,"",'For Estimators'!X28*6300)</f>
        <v/>
      </c>
      <c r="J28" s="139" t="str">
        <f>IF('For Estimators'!Z28*5200 = 0,"",'For Estimators'!Z28*5200)</f>
        <v/>
      </c>
      <c r="K28" s="139" t="str">
        <f t="shared" si="2"/>
        <v/>
      </c>
      <c r="L28" s="139" t="str">
        <f>IF(AND('For Estimators'!X28 = 0,  'For Estimators'!Z28 = 0),"",61000)</f>
        <v/>
      </c>
      <c r="M28" s="185" t="str">
        <f>IF('For Estimators'!W28="", "",'For Estimators'!W28)</f>
        <v/>
      </c>
      <c r="N28" s="139" t="str">
        <f>IF('For Estimators'!AA28="", "",'For Estimators'!AA28)</f>
        <v/>
      </c>
    </row>
    <row r="29" spans="1:14" x14ac:dyDescent="0.25">
      <c r="A29" s="241" t="str">
        <f>IF('For Requestors'!C24=0,"",'For Requestors'!C24)</f>
        <v>3117-83-1045.000</v>
      </c>
      <c r="B29" s="175">
        <f>IFERROR('For Estimators'!V29*$O$4,"")</f>
        <v>10.200000000000001</v>
      </c>
      <c r="C29" s="111" t="str">
        <f>IF('For Estimators'!X29*60000 = 0,"",'For Estimators'!X29*60000)</f>
        <v/>
      </c>
      <c r="D29" s="139"/>
      <c r="E29" s="139" t="str">
        <f>IF('For Estimators'!Y29*10000 = 0,"",'For Estimators'!Y29*10000)</f>
        <v/>
      </c>
      <c r="F29" s="139"/>
      <c r="G29" s="139"/>
      <c r="H29" s="139">
        <f t="shared" si="3"/>
        <v>10200</v>
      </c>
      <c r="I29" s="139" t="str">
        <f>IF('For Estimators'!X29*6300 = 0,"",'For Estimators'!X29*6300)</f>
        <v/>
      </c>
      <c r="J29" s="139" t="str">
        <f>IF('For Estimators'!Z29*5200 = 0,"",'For Estimators'!Z29*5200)</f>
        <v/>
      </c>
      <c r="K29" s="139" t="str">
        <f t="shared" si="2"/>
        <v/>
      </c>
      <c r="L29" s="139" t="str">
        <f>IF(AND('For Estimators'!X29 = 0,  'For Estimators'!Z29 = 0),"",61000)</f>
        <v/>
      </c>
      <c r="M29" s="185" t="str">
        <f>IF('For Estimators'!W29="", "",'For Estimators'!W29)</f>
        <v/>
      </c>
      <c r="N29" s="139" t="str">
        <f>IF('For Estimators'!AA29="", "",'For Estimators'!AA29)</f>
        <v/>
      </c>
    </row>
    <row r="30" spans="1:14" x14ac:dyDescent="0.25">
      <c r="A30" s="241" t="str">
        <f>IF('For Requestors'!C25=0,"",'For Requestors'!C25)</f>
        <v>3117-83-3944.000</v>
      </c>
      <c r="B30" s="175">
        <f>IFERROR('For Estimators'!V30*$O$4,"")</f>
        <v>3686959.5749999997</v>
      </c>
      <c r="C30" s="111" t="str">
        <f>IF('For Estimators'!X30*60000 = 0,"",'For Estimators'!X30*60000)</f>
        <v/>
      </c>
      <c r="D30" s="139">
        <v>100000</v>
      </c>
      <c r="E30" s="139" t="str">
        <f>IF('For Estimators'!Y30*10000 = 0,"",'For Estimators'!Y30*10000)</f>
        <v/>
      </c>
      <c r="F30" s="139"/>
      <c r="G30" s="139"/>
      <c r="H30" s="139">
        <f t="shared" si="3"/>
        <v>10200</v>
      </c>
      <c r="I30" s="139" t="str">
        <f>IF('For Estimators'!X30*6300 = 0,"",'For Estimators'!X30*6300)</f>
        <v/>
      </c>
      <c r="J30" s="139">
        <f>IF('For Estimators'!Z30*5200 = 0,"",'For Estimators'!Z30*5200)</f>
        <v>5200</v>
      </c>
      <c r="K30" s="139" t="str">
        <f t="shared" si="2"/>
        <v/>
      </c>
      <c r="L30" s="139">
        <f>IF(AND('For Estimators'!X30 = 0,  'For Estimators'!Z30 = 0),"",61000)</f>
        <v>61000</v>
      </c>
      <c r="M30" s="185" t="str">
        <f>IF('For Estimators'!W30="", "",'For Estimators'!W30)</f>
        <v>14,160 SF, BUILT 2022, AND SITE IMPR</v>
      </c>
      <c r="N30" s="139" t="str">
        <f>IF('For Estimators'!AA30="", "",'For Estimators'!AA30)</f>
        <v>INDUSTRIAL/SHOWRM</v>
      </c>
    </row>
    <row r="31" spans="1:14" x14ac:dyDescent="0.25">
      <c r="A31" s="241" t="str">
        <f>IF('For Requestors'!C26=0,"",'For Requestors'!C26)</f>
        <v>3117-84-4124.000</v>
      </c>
      <c r="B31" s="175">
        <f>IFERROR('For Estimators'!V31*$O$4,"")</f>
        <v>64893.08</v>
      </c>
      <c r="C31" s="111" t="str">
        <f>IF('For Estimators'!X31*60000 = 0,"",'For Estimators'!X31*60000)</f>
        <v/>
      </c>
      <c r="D31" s="139"/>
      <c r="E31" s="139" t="str">
        <f>IF('For Estimators'!Y31*10000 = 0,"",'For Estimators'!Y31*10000)</f>
        <v/>
      </c>
      <c r="F31" s="139"/>
      <c r="G31" s="139"/>
      <c r="H31" s="139">
        <f t="shared" si="3"/>
        <v>10200</v>
      </c>
      <c r="I31" s="139" t="str">
        <f>IF('For Estimators'!X31*6300 = 0,"",'For Estimators'!X31*6300)</f>
        <v/>
      </c>
      <c r="J31" s="139" t="str">
        <f>IF('For Estimators'!Z31*5200 = 0,"",'For Estimators'!Z31*5200)</f>
        <v/>
      </c>
      <c r="K31" s="139" t="str">
        <f t="shared" si="2"/>
        <v/>
      </c>
      <c r="L31" s="139" t="str">
        <f>IF(AND('For Estimators'!X31 = 0,  'For Estimators'!Z31 = 0),"",61000)</f>
        <v/>
      </c>
      <c r="M31" s="185" t="str">
        <f>IF('For Estimators'!W31="", "",'For Estimators'!W31)</f>
        <v/>
      </c>
      <c r="N31" s="139" t="str">
        <f>IF('For Estimators'!AA31="", "",'For Estimators'!AA31)</f>
        <v/>
      </c>
    </row>
    <row r="32" spans="1:14" x14ac:dyDescent="0.25">
      <c r="A32" s="241" t="str">
        <f>IF('For Requestors'!C27=0,"",'For Requestors'!C27)</f>
        <v>3117-83-7834.000</v>
      </c>
      <c r="B32" s="175">
        <f>IFERROR('For Estimators'!V32*$O$4,"")</f>
        <v>3412920.6799999997</v>
      </c>
      <c r="C32" s="111">
        <f>IF('For Estimators'!X32*60000 = 0,"",'For Estimators'!X32*60000)</f>
        <v>960000</v>
      </c>
      <c r="D32" s="139"/>
      <c r="E32" s="139" t="str">
        <f>IF('For Estimators'!Y32*10000 = 0,"",'For Estimators'!Y32*10000)</f>
        <v/>
      </c>
      <c r="F32" s="139"/>
      <c r="G32" s="139"/>
      <c r="H32" s="139">
        <f t="shared" si="3"/>
        <v>10200</v>
      </c>
      <c r="I32" s="139">
        <f>IF('For Estimators'!X32*6300 = 0,"",'For Estimators'!X32*6300)</f>
        <v>100800</v>
      </c>
      <c r="J32" s="139" t="str">
        <f>IF('For Estimators'!Z32*5200 = 0,"",'For Estimators'!Z32*5200)</f>
        <v/>
      </c>
      <c r="K32" s="139" t="str">
        <f t="shared" si="2"/>
        <v/>
      </c>
      <c r="L32" s="139">
        <f>IF(AND('For Estimators'!X32 = 0,  'For Estimators'!Z32 = 0),"",61000)</f>
        <v>61000</v>
      </c>
      <c r="M32" s="185" t="str">
        <f>IF('For Estimators'!W32="", "",'For Estimators'!W32)</f>
        <v>16 APARTMENT UNITS, NEW, + RETENTION BASIN, L/SCAPING</v>
      </c>
      <c r="N32" s="139" t="str">
        <f>IF('For Estimators'!AA32="", "",'For Estimators'!AA32)</f>
        <v/>
      </c>
    </row>
    <row r="33" spans="1:14" x14ac:dyDescent="0.25">
      <c r="A33" s="241" t="str">
        <f>IF('For Requestors'!C28=0,"",'For Requestors'!C28)</f>
        <v>3117-84-9008.000</v>
      </c>
      <c r="B33" s="175">
        <f>IFERROR('For Estimators'!V33*$O$4,"")</f>
        <v>317241.07999999996</v>
      </c>
      <c r="C33" s="111" t="str">
        <f>IF('For Estimators'!X33*60000 = 0,"",'For Estimators'!X33*60000)</f>
        <v/>
      </c>
      <c r="D33" s="139"/>
      <c r="E33" s="139" t="str">
        <f>IF('For Estimators'!Y33*10000 = 0,"",'For Estimators'!Y33*10000)</f>
        <v/>
      </c>
      <c r="F33" s="139"/>
      <c r="G33" s="139"/>
      <c r="H33" s="139">
        <f t="shared" si="3"/>
        <v>10200</v>
      </c>
      <c r="I33" s="139" t="str">
        <f>IF('For Estimators'!X33*6300 = 0,"",'For Estimators'!X33*6300)</f>
        <v/>
      </c>
      <c r="J33" s="139" t="str">
        <f>IF('For Estimators'!Z33*5200 = 0,"",'For Estimators'!Z33*5200)</f>
        <v/>
      </c>
      <c r="K33" s="139" t="str">
        <f t="shared" si="2"/>
        <v/>
      </c>
      <c r="L33" s="139" t="str">
        <f>IF(AND('For Estimators'!X33 = 0,  'For Estimators'!Z33 = 0),"",61000)</f>
        <v/>
      </c>
      <c r="M33" s="185" t="str">
        <f>IF('For Estimators'!W33="", "",'For Estimators'!W33)</f>
        <v xml:space="preserve"> **extensive Retaining Wall acq for large storage facility</v>
      </c>
      <c r="N33" s="139" t="str">
        <f>IF('For Estimators'!AA33="", "",'For Estimators'!AA33)</f>
        <v/>
      </c>
    </row>
    <row r="34" spans="1:14" x14ac:dyDescent="0.25">
      <c r="A34" s="241" t="str">
        <f>IF('For Requestors'!C29=0,"",'For Requestors'!C29)</f>
        <v>3117-94-0991.000</v>
      </c>
      <c r="B34" s="175">
        <f>IFERROR('For Estimators'!V34*$O$4,"")</f>
        <v>99431.639999999985</v>
      </c>
      <c r="C34" s="111" t="str">
        <f>IF('For Estimators'!X34*60000 = 0,"",'For Estimators'!X34*60000)</f>
        <v/>
      </c>
      <c r="D34" s="139"/>
      <c r="E34" s="139" t="str">
        <f>IF('For Estimators'!Y34*10000 = 0,"",'For Estimators'!Y34*10000)</f>
        <v/>
      </c>
      <c r="F34" s="139"/>
      <c r="G34" s="139"/>
      <c r="H34" s="139">
        <f t="shared" si="3"/>
        <v>10200</v>
      </c>
      <c r="I34" s="139" t="str">
        <f>IF('For Estimators'!X34*6300 = 0,"",'For Estimators'!X34*6300)</f>
        <v/>
      </c>
      <c r="J34" s="139" t="str">
        <f>IF('For Estimators'!Z34*5200 = 0,"",'For Estimators'!Z34*5200)</f>
        <v/>
      </c>
      <c r="K34" s="139" t="str">
        <f t="shared" si="2"/>
        <v/>
      </c>
      <c r="L34" s="139" t="str">
        <f>IF(AND('For Estimators'!X34 = 0,  'For Estimators'!Z34 = 0),"",61000)</f>
        <v/>
      </c>
      <c r="M34" s="185" t="str">
        <f>IF('For Estimators'!W34="", "",'For Estimators'!W34)</f>
        <v/>
      </c>
      <c r="N34" s="139" t="str">
        <f>IF('For Estimators'!AA34="", "",'For Estimators'!AA34)</f>
        <v/>
      </c>
    </row>
    <row r="35" spans="1:14" x14ac:dyDescent="0.25">
      <c r="A35" s="241" t="str">
        <f>IF('For Requestors'!C30=0,"",'For Requestors'!C30)</f>
        <v>3117-94-2865.000</v>
      </c>
      <c r="B35" s="175">
        <f>IFERROR('For Estimators'!V35*$O$4,"")</f>
        <v>51061.412500000006</v>
      </c>
      <c r="C35" s="111" t="str">
        <f>IF('For Estimators'!X35*60000 = 0,"",'For Estimators'!X35*60000)</f>
        <v/>
      </c>
      <c r="D35" s="139"/>
      <c r="E35" s="139" t="str">
        <f>IF('For Estimators'!Y35*10000 = 0,"",'For Estimators'!Y35*10000)</f>
        <v/>
      </c>
      <c r="F35" s="139"/>
      <c r="G35" s="139"/>
      <c r="H35" s="139">
        <f t="shared" si="3"/>
        <v>10200</v>
      </c>
      <c r="I35" s="139" t="str">
        <f>IF('For Estimators'!X35*6300 = 0,"",'For Estimators'!X35*6300)</f>
        <v/>
      </c>
      <c r="J35" s="139" t="str">
        <f>IF('For Estimators'!Z35*5200 = 0,"",'For Estimators'!Z35*5200)</f>
        <v/>
      </c>
      <c r="K35" s="139" t="str">
        <f t="shared" si="2"/>
        <v/>
      </c>
      <c r="L35" s="139" t="str">
        <f>IF(AND('For Estimators'!X35 = 0,  'For Estimators'!Z35 = 0),"",61000)</f>
        <v/>
      </c>
      <c r="M35" s="185" t="str">
        <f>IF('For Estimators'!W35="", "",'For Estimators'!W35)</f>
        <v/>
      </c>
      <c r="N35" s="139" t="str">
        <f>IF('For Estimators'!AA35="", "",'For Estimators'!AA35)</f>
        <v/>
      </c>
    </row>
    <row r="36" spans="1:14" x14ac:dyDescent="0.25">
      <c r="A36" s="241" t="str">
        <f>IF('For Requestors'!C31=0,"",'For Requestors'!C31)</f>
        <v>3117-94-6819.000</v>
      </c>
      <c r="B36" s="175">
        <f>IFERROR('For Estimators'!V36*$O$4,"")</f>
        <v>20599471.199999999</v>
      </c>
      <c r="C36" s="111">
        <f>IF('For Estimators'!X36*60000 = 0,"",'For Estimators'!X36*60000)</f>
        <v>3660000</v>
      </c>
      <c r="D36" s="139"/>
      <c r="E36" s="139" t="str">
        <f>IF('For Estimators'!Y36*10000 = 0,"",'For Estimators'!Y36*10000)</f>
        <v/>
      </c>
      <c r="F36" s="139"/>
      <c r="G36" s="139"/>
      <c r="H36" s="139">
        <f t="shared" si="3"/>
        <v>10200</v>
      </c>
      <c r="I36" s="139">
        <f>IF('For Estimators'!X36*6300 = 0,"",'For Estimators'!X36*6300)</f>
        <v>384300</v>
      </c>
      <c r="J36" s="139" t="str">
        <f>IF('For Estimators'!Z36*5200 = 0,"",'For Estimators'!Z36*5200)</f>
        <v/>
      </c>
      <c r="K36" s="139" t="str">
        <f t="shared" si="2"/>
        <v/>
      </c>
      <c r="L36" s="139">
        <f>IF(AND('For Estimators'!X36 = 0,  'For Estimators'!Z36 = 0),"",61000)</f>
        <v>61000</v>
      </c>
      <c r="M36" s="185" t="str">
        <f>IF('For Estimators'!W36="", "",'For Estimators'!W36)</f>
        <v>61 apt units, avg size 750 SF, built 2022</v>
      </c>
      <c r="N36" s="139" t="str">
        <f>IF('For Estimators'!AA36="", "",'For Estimators'!AA36)</f>
        <v>RESIDENTIAL</v>
      </c>
    </row>
    <row r="37" spans="1:14" x14ac:dyDescent="0.25">
      <c r="A37" s="241" t="str">
        <f>IF('For Requestors'!C32=0,"",'For Requestors'!C32)</f>
        <v>3117-94-0770.000</v>
      </c>
      <c r="B37" s="175">
        <f>IFERROR('For Estimators'!V37*$O$4,"")</f>
        <v>46108.08</v>
      </c>
      <c r="C37" s="111" t="str">
        <f>IF('For Estimators'!X37*60000 = 0,"",'For Estimators'!X37*60000)</f>
        <v/>
      </c>
      <c r="D37" s="139"/>
      <c r="E37" s="139" t="str">
        <f>IF('For Estimators'!Y37*10000 = 0,"",'For Estimators'!Y37*10000)</f>
        <v/>
      </c>
      <c r="F37" s="139"/>
      <c r="G37" s="139"/>
      <c r="H37" s="139">
        <f t="shared" si="3"/>
        <v>10200</v>
      </c>
      <c r="I37" s="139" t="str">
        <f>IF('For Estimators'!X37*6300 = 0,"",'For Estimators'!X37*6300)</f>
        <v/>
      </c>
      <c r="J37" s="139" t="str">
        <f>IF('For Estimators'!Z37*5200 = 0,"",'For Estimators'!Z37*5200)</f>
        <v/>
      </c>
      <c r="K37" s="139" t="str">
        <f t="shared" si="2"/>
        <v/>
      </c>
      <c r="L37" s="139" t="str">
        <f>IF(AND('For Estimators'!X37 = 0,  'For Estimators'!Z37 = 0),"",61000)</f>
        <v/>
      </c>
      <c r="M37" s="185" t="str">
        <f>IF('For Estimators'!W37="", "",'For Estimators'!W37)</f>
        <v/>
      </c>
      <c r="N37" s="139" t="str">
        <f>IF('For Estimators'!AA37="", "",'For Estimators'!AA37)</f>
        <v/>
      </c>
    </row>
    <row r="38" spans="1:14" x14ac:dyDescent="0.25">
      <c r="A38" s="241" t="str">
        <f>IF('For Requestors'!C33=0,"",'For Requestors'!C33)</f>
        <v>3117-94-1618.000</v>
      </c>
      <c r="B38" s="175">
        <f>IFERROR('For Estimators'!V38*$O$4,"")</f>
        <v>10401.11</v>
      </c>
      <c r="C38" s="111" t="str">
        <f>IF('For Estimators'!X38*60000 = 0,"",'For Estimators'!X38*60000)</f>
        <v/>
      </c>
      <c r="D38" s="139"/>
      <c r="E38" s="139" t="str">
        <f>IF('For Estimators'!Y38*10000 = 0,"",'For Estimators'!Y38*10000)</f>
        <v/>
      </c>
      <c r="F38" s="139"/>
      <c r="G38" s="139"/>
      <c r="H38" s="139">
        <f t="shared" si="3"/>
        <v>10200</v>
      </c>
      <c r="I38" s="139" t="str">
        <f>IF('For Estimators'!X38*6300 = 0,"",'For Estimators'!X38*6300)</f>
        <v/>
      </c>
      <c r="J38" s="139" t="str">
        <f>IF('For Estimators'!Z38*5200 = 0,"",'For Estimators'!Z38*5200)</f>
        <v/>
      </c>
      <c r="K38" s="139" t="str">
        <f t="shared" si="2"/>
        <v/>
      </c>
      <c r="L38" s="139" t="str">
        <f>IF(AND('For Estimators'!X38 = 0,  'For Estimators'!Z38 = 0),"",61000)</f>
        <v/>
      </c>
      <c r="M38" s="185" t="str">
        <f>IF('For Estimators'!W38="", "",'For Estimators'!W38)</f>
        <v/>
      </c>
      <c r="N38" s="139" t="str">
        <f>IF('For Estimators'!AA38="", "",'For Estimators'!AA38)</f>
        <v/>
      </c>
    </row>
    <row r="39" spans="1:14" x14ac:dyDescent="0.25">
      <c r="A39" s="241" t="str">
        <f>IF('For Requestors'!C34=0,"",'For Requestors'!C34)</f>
        <v>3117-94-1750.000</v>
      </c>
      <c r="B39" s="175">
        <f>IFERROR('For Estimators'!V39*$O$4,"")</f>
        <v>33294.840000000004</v>
      </c>
      <c r="C39" s="111" t="str">
        <f>IF('For Estimators'!X39*60000 = 0,"",'For Estimators'!X39*60000)</f>
        <v/>
      </c>
      <c r="D39" s="139"/>
      <c r="E39" s="139" t="str">
        <f>IF('For Estimators'!Y39*10000 = 0,"",'For Estimators'!Y39*10000)</f>
        <v/>
      </c>
      <c r="F39" s="139"/>
      <c r="G39" s="139">
        <v>10000</v>
      </c>
      <c r="H39" s="139">
        <f t="shared" si="3"/>
        <v>10200</v>
      </c>
      <c r="I39" s="139" t="str">
        <f>IF('For Estimators'!X39*6300 = 0,"",'For Estimators'!X39*6300)</f>
        <v/>
      </c>
      <c r="J39" s="139" t="str">
        <f>IF('For Estimators'!Z39*5200 = 0,"",'For Estimators'!Z39*5200)</f>
        <v/>
      </c>
      <c r="K39" s="139">
        <f t="shared" si="2"/>
        <v>1000</v>
      </c>
      <c r="L39" s="139" t="str">
        <f>IF(AND('For Estimators'!X39 = 0,  'For Estimators'!Z39 = 0),"",61000)</f>
        <v/>
      </c>
      <c r="M39" s="185" t="str">
        <f>IF('For Estimators'!W39="", "",'For Estimators'!W39)</f>
        <v>SIGN - BURGER KING</v>
      </c>
      <c r="N39" s="139" t="str">
        <f>IF('For Estimators'!AA39="", "",'For Estimators'!AA39)</f>
        <v>SIGN</v>
      </c>
    </row>
    <row r="40" spans="1:14" x14ac:dyDescent="0.25">
      <c r="A40" s="241" t="str">
        <f>IF('For Requestors'!C35=0,"",'For Requestors'!C35)</f>
        <v>3117-94-2721.000</v>
      </c>
      <c r="B40" s="175">
        <f>IFERROR('For Estimators'!V40*$O$4,"")</f>
        <v>42589.164999999994</v>
      </c>
      <c r="C40" s="111" t="str">
        <f>IF('For Estimators'!X40*60000 = 0,"",'For Estimators'!X40*60000)</f>
        <v/>
      </c>
      <c r="D40" s="139"/>
      <c r="E40" s="139" t="str">
        <f>IF('For Estimators'!Y40*10000 = 0,"",'For Estimators'!Y40*10000)</f>
        <v/>
      </c>
      <c r="F40" s="139"/>
      <c r="G40" s="139"/>
      <c r="H40" s="139">
        <f t="shared" si="3"/>
        <v>10200</v>
      </c>
      <c r="I40" s="139" t="str">
        <f>IF('For Estimators'!X40*6300 = 0,"",'For Estimators'!X40*6300)</f>
        <v/>
      </c>
      <c r="J40" s="139" t="str">
        <f>IF('For Estimators'!Z40*5200 = 0,"",'For Estimators'!Z40*5200)</f>
        <v/>
      </c>
      <c r="K40" s="139" t="str">
        <f t="shared" si="2"/>
        <v/>
      </c>
      <c r="L40" s="139" t="str">
        <f>IF(AND('For Estimators'!X40 = 0,  'For Estimators'!Z40 = 0),"",61000)</f>
        <v/>
      </c>
      <c r="M40" s="185" t="str">
        <f>IF('For Estimators'!W40="", "",'For Estimators'!W40)</f>
        <v/>
      </c>
      <c r="N40" s="139" t="str">
        <f>IF('For Estimators'!AA40="", "",'For Estimators'!AA40)</f>
        <v/>
      </c>
    </row>
    <row r="41" spans="1:14" x14ac:dyDescent="0.25">
      <c r="A41" s="241" t="str">
        <f>IF('For Requestors'!C36=0,"",'For Requestors'!C36)</f>
        <v>3117-94-3701.000</v>
      </c>
      <c r="B41" s="175">
        <f>IFERROR('For Estimators'!V41*$O$4,"")</f>
        <v>42403.44</v>
      </c>
      <c r="C41" s="111" t="str">
        <f>IF('For Estimators'!X41*60000 = 0,"",'For Estimators'!X41*60000)</f>
        <v/>
      </c>
      <c r="D41" s="139"/>
      <c r="E41" s="139" t="str">
        <f>IF('For Estimators'!Y41*10000 = 0,"",'For Estimators'!Y41*10000)</f>
        <v/>
      </c>
      <c r="F41" s="139"/>
      <c r="G41" s="139"/>
      <c r="H41" s="139">
        <f t="shared" si="3"/>
        <v>10200</v>
      </c>
      <c r="I41" s="139" t="str">
        <f>IF('For Estimators'!X41*6300 = 0,"",'For Estimators'!X41*6300)</f>
        <v/>
      </c>
      <c r="J41" s="139" t="str">
        <f>IF('For Estimators'!Z41*5200 = 0,"",'For Estimators'!Z41*5200)</f>
        <v/>
      </c>
      <c r="K41" s="139" t="str">
        <f t="shared" si="2"/>
        <v/>
      </c>
      <c r="L41" s="139" t="str">
        <f>IF(AND('For Estimators'!X41 = 0,  'For Estimators'!Z41 = 0),"",61000)</f>
        <v/>
      </c>
      <c r="M41" s="185" t="str">
        <f>IF('For Estimators'!W41="", "",'For Estimators'!W41)</f>
        <v/>
      </c>
      <c r="N41" s="139" t="str">
        <f>IF('For Estimators'!AA41="", "",'For Estimators'!AA41)</f>
        <v/>
      </c>
    </row>
    <row r="42" spans="1:14" x14ac:dyDescent="0.25">
      <c r="A42" s="241" t="str">
        <f>IF('For Requestors'!C37=0,"",'For Requestors'!C37)</f>
        <v>3117-94-4786.000</v>
      </c>
      <c r="B42" s="175">
        <f>IFERROR('For Estimators'!V42*$O$4,"")</f>
        <v>53331.337500000001</v>
      </c>
      <c r="C42" s="111" t="str">
        <f>IF('For Estimators'!X42*60000 = 0,"",'For Estimators'!X42*60000)</f>
        <v/>
      </c>
      <c r="D42" s="139"/>
      <c r="E42" s="139" t="str">
        <f>IF('For Estimators'!Y42*10000 = 0,"",'For Estimators'!Y42*10000)</f>
        <v/>
      </c>
      <c r="F42" s="139"/>
      <c r="G42" s="139"/>
      <c r="H42" s="139">
        <f t="shared" si="3"/>
        <v>10200</v>
      </c>
      <c r="I42" s="139" t="str">
        <f>IF('For Estimators'!X42*6300 = 0,"",'For Estimators'!X42*6300)</f>
        <v/>
      </c>
      <c r="J42" s="139" t="str">
        <f>IF('For Estimators'!Z42*5200 = 0,"",'For Estimators'!Z42*5200)</f>
        <v/>
      </c>
      <c r="K42" s="139" t="str">
        <f t="shared" si="2"/>
        <v/>
      </c>
      <c r="L42" s="139" t="str">
        <f>IF(AND('For Estimators'!X42 = 0,  'For Estimators'!Z42 = 0),"",61000)</f>
        <v/>
      </c>
      <c r="M42" s="185" t="str">
        <f>IF('For Estimators'!W42="", "",'For Estimators'!W42)</f>
        <v/>
      </c>
      <c r="N42" s="139" t="str">
        <f>IF('For Estimators'!AA42="", "",'For Estimators'!AA42)</f>
        <v/>
      </c>
    </row>
    <row r="43" spans="1:14" x14ac:dyDescent="0.25">
      <c r="A43" s="241" t="str">
        <f>IF('For Requestors'!C38=0,"",'For Requestors'!C38)</f>
        <v>3117-94-6603.000</v>
      </c>
      <c r="B43" s="175">
        <f>IFERROR('For Estimators'!V43*$O$4,"")</f>
        <v>156660.52499999999</v>
      </c>
      <c r="C43" s="111" t="str">
        <f>IF('For Estimators'!X43*60000 = 0,"",'For Estimators'!X43*60000)</f>
        <v/>
      </c>
      <c r="D43" s="139"/>
      <c r="E43" s="139" t="str">
        <f>IF('For Estimators'!Y43*10000 = 0,"",'For Estimators'!Y43*10000)</f>
        <v/>
      </c>
      <c r="F43" s="139"/>
      <c r="G43" s="139"/>
      <c r="H43" s="139">
        <f t="shared" si="3"/>
        <v>10200</v>
      </c>
      <c r="I43" s="139" t="str">
        <f>IF('For Estimators'!X43*6300 = 0,"",'For Estimators'!X43*6300)</f>
        <v/>
      </c>
      <c r="J43" s="139" t="str">
        <f>IF('For Estimators'!Z43*5200 = 0,"",'For Estimators'!Z43*5200)</f>
        <v/>
      </c>
      <c r="K43" s="139" t="str">
        <f t="shared" si="2"/>
        <v/>
      </c>
      <c r="L43" s="139" t="str">
        <f>IF(AND('For Estimators'!X43 = 0,  'For Estimators'!Z43 = 0),"",61000)</f>
        <v/>
      </c>
      <c r="M43" s="185" t="str">
        <f>IF('For Estimators'!W43="", "",'For Estimators'!W43)</f>
        <v/>
      </c>
      <c r="N43" s="139" t="str">
        <f>IF('For Estimators'!AA43="", "",'For Estimators'!AA43)</f>
        <v/>
      </c>
    </row>
    <row r="44" spans="1:14" x14ac:dyDescent="0.25">
      <c r="A44" s="241" t="str">
        <f>IF('For Requestors'!C39=0,"",'For Requestors'!C39)</f>
        <v>3117-94-1453.000</v>
      </c>
      <c r="B44" s="175">
        <f>IFERROR('For Estimators'!V44*$O$4,"")</f>
        <v>154925.76000000001</v>
      </c>
      <c r="C44" s="111" t="str">
        <f>IF('For Estimators'!X44*60000 = 0,"",'For Estimators'!X44*60000)</f>
        <v/>
      </c>
      <c r="D44" s="139"/>
      <c r="E44" s="139" t="str">
        <f>IF('For Estimators'!Y44*10000 = 0,"",'For Estimators'!Y44*10000)</f>
        <v/>
      </c>
      <c r="F44" s="139"/>
      <c r="G44" s="139">
        <v>15000</v>
      </c>
      <c r="H44" s="139">
        <f t="shared" si="3"/>
        <v>10200</v>
      </c>
      <c r="I44" s="139" t="str">
        <f>IF('For Estimators'!X44*6300 = 0,"",'For Estimators'!X44*6300)</f>
        <v/>
      </c>
      <c r="J44" s="139" t="str">
        <f>IF('For Estimators'!Z44*5200 = 0,"",'For Estimators'!Z44*5200)</f>
        <v/>
      </c>
      <c r="K44" s="139">
        <f t="shared" si="2"/>
        <v>1000</v>
      </c>
      <c r="L44" s="139" t="str">
        <f>IF(AND('For Estimators'!X44 = 0,  'For Estimators'!Z44 = 0),"",61000)</f>
        <v/>
      </c>
      <c r="M44" s="185" t="str">
        <f>IF('For Estimators'!W44="", "",'For Estimators'!W44)</f>
        <v>SIGN - BURGER KING          +  TREES/CURB/LANDSCAPE</v>
      </c>
      <c r="N44" s="139" t="str">
        <f>IF('For Estimators'!AA44="", "",'For Estimators'!AA44)</f>
        <v>SIGN</v>
      </c>
    </row>
    <row r="45" spans="1:14" x14ac:dyDescent="0.25">
      <c r="A45" s="241" t="str">
        <f>IF('For Requestors'!C40=0,"",'For Requestors'!C40)</f>
        <v>3117-94-2470.000</v>
      </c>
      <c r="B45" s="175">
        <f>IFERROR('For Estimators'!V45*$O$4,"")</f>
        <v>21329.729999999996</v>
      </c>
      <c r="C45" s="111" t="str">
        <f>IF('For Estimators'!X45*60000 = 0,"",'For Estimators'!X45*60000)</f>
        <v/>
      </c>
      <c r="D45" s="139"/>
      <c r="E45" s="139" t="str">
        <f>IF('For Estimators'!Y45*10000 = 0,"",'For Estimators'!Y45*10000)</f>
        <v/>
      </c>
      <c r="F45" s="139"/>
      <c r="G45" s="139"/>
      <c r="H45" s="139">
        <f t="shared" si="3"/>
        <v>10200</v>
      </c>
      <c r="I45" s="139" t="str">
        <f>IF('For Estimators'!X45*6300 = 0,"",'For Estimators'!X45*6300)</f>
        <v/>
      </c>
      <c r="J45" s="139" t="str">
        <f>IF('For Estimators'!Z45*5200 = 0,"",'For Estimators'!Z45*5200)</f>
        <v/>
      </c>
      <c r="K45" s="139" t="str">
        <f t="shared" si="2"/>
        <v/>
      </c>
      <c r="L45" s="139" t="str">
        <f>IF(AND('For Estimators'!X45 = 0,  'For Estimators'!Z45 = 0),"",61000)</f>
        <v/>
      </c>
      <c r="M45" s="185" t="str">
        <f>IF('For Estimators'!W45="", "",'For Estimators'!W45)</f>
        <v/>
      </c>
      <c r="N45" s="139" t="str">
        <f>IF('For Estimators'!AA45="", "",'For Estimators'!AA45)</f>
        <v/>
      </c>
    </row>
    <row r="46" spans="1:14" x14ac:dyDescent="0.25">
      <c r="A46" s="241" t="str">
        <f>IF('For Requestors'!C41=0,"",'For Requestors'!C41)</f>
        <v>3117-94-3432.000</v>
      </c>
      <c r="B46" s="175">
        <f>IFERROR('For Estimators'!V46*$O$4,"")</f>
        <v>61610.719999999994</v>
      </c>
      <c r="C46" s="111" t="str">
        <f>IF('For Estimators'!X46*60000 = 0,"",'For Estimators'!X46*60000)</f>
        <v/>
      </c>
      <c r="D46" s="139"/>
      <c r="E46" s="139" t="str">
        <f>IF('For Estimators'!Y46*10000 = 0,"",'For Estimators'!Y46*10000)</f>
        <v/>
      </c>
      <c r="F46" s="139"/>
      <c r="G46" s="139"/>
      <c r="H46" s="139">
        <f t="shared" si="3"/>
        <v>10200</v>
      </c>
      <c r="I46" s="139" t="str">
        <f>IF('For Estimators'!X46*6300 = 0,"",'For Estimators'!X46*6300)</f>
        <v/>
      </c>
      <c r="J46" s="139" t="str">
        <f>IF('For Estimators'!Z46*5200 = 0,"",'For Estimators'!Z46*5200)</f>
        <v/>
      </c>
      <c r="K46" s="139" t="str">
        <f t="shared" si="2"/>
        <v/>
      </c>
      <c r="L46" s="139" t="str">
        <f>IF(AND('For Estimators'!X46 = 0,  'For Estimators'!Z46 = 0),"",61000)</f>
        <v/>
      </c>
      <c r="M46" s="185" t="str">
        <f>IF('For Estimators'!W46="", "",'For Estimators'!W46)</f>
        <v>L/SCAPE</v>
      </c>
      <c r="N46" s="139" t="str">
        <f>IF('For Estimators'!AA46="", "",'For Estimators'!AA46)</f>
        <v/>
      </c>
    </row>
    <row r="47" spans="1:14" x14ac:dyDescent="0.25">
      <c r="A47" s="241" t="str">
        <f>IF('For Requestors'!C42=0,"",'For Requestors'!C42)</f>
        <v>3117-94-5469.000</v>
      </c>
      <c r="B47" s="175">
        <f>IFERROR('For Estimators'!V47*$O$4,"")</f>
        <v>16177.454999999998</v>
      </c>
      <c r="C47" s="111" t="str">
        <f>IF('For Estimators'!X47*60000 = 0,"",'For Estimators'!X47*60000)</f>
        <v/>
      </c>
      <c r="D47" s="139"/>
      <c r="E47" s="139" t="str">
        <f>IF('For Estimators'!Y47*10000 = 0,"",'For Estimators'!Y47*10000)</f>
        <v/>
      </c>
      <c r="F47" s="139"/>
      <c r="G47" s="139"/>
      <c r="H47" s="139">
        <f t="shared" si="3"/>
        <v>10200</v>
      </c>
      <c r="I47" s="139" t="str">
        <f>IF('For Estimators'!X47*6300 = 0,"",'For Estimators'!X47*6300)</f>
        <v/>
      </c>
      <c r="J47" s="139" t="str">
        <f>IF('For Estimators'!Z47*5200 = 0,"",'For Estimators'!Z47*5200)</f>
        <v/>
      </c>
      <c r="K47" s="139" t="str">
        <f t="shared" si="2"/>
        <v/>
      </c>
      <c r="L47" s="139" t="str">
        <f>IF(AND('For Estimators'!X47 = 0,  'For Estimators'!Z47 = 0),"",61000)</f>
        <v/>
      </c>
      <c r="M47" s="185" t="str">
        <f>IF('For Estimators'!W47="", "",'For Estimators'!W47)</f>
        <v/>
      </c>
      <c r="N47" s="139" t="str">
        <f>IF('For Estimators'!AA47="", "",'For Estimators'!AA47)</f>
        <v/>
      </c>
    </row>
    <row r="48" spans="1:14" x14ac:dyDescent="0.25">
      <c r="A48" s="241" t="str">
        <f>IF('For Requestors'!C43=0,"",'For Requestors'!C43)</f>
        <v>3117-94-5488.000</v>
      </c>
      <c r="B48" s="175">
        <f>IFERROR('For Estimators'!V48*$O$4,"")</f>
        <v>15576.674999999999</v>
      </c>
      <c r="C48" s="111" t="str">
        <f>IF('For Estimators'!X48*60000 = 0,"",'For Estimators'!X48*60000)</f>
        <v/>
      </c>
      <c r="D48" s="139"/>
      <c r="E48" s="139" t="str">
        <f>IF('For Estimators'!Y48*10000 = 0,"",'For Estimators'!Y48*10000)</f>
        <v/>
      </c>
      <c r="F48" s="139"/>
      <c r="G48" s="139"/>
      <c r="H48" s="139">
        <f t="shared" si="3"/>
        <v>10200</v>
      </c>
      <c r="I48" s="139" t="str">
        <f>IF('For Estimators'!X48*6300 = 0,"",'For Estimators'!X48*6300)</f>
        <v/>
      </c>
      <c r="J48" s="139" t="str">
        <f>IF('For Estimators'!Z48*5200 = 0,"",'For Estimators'!Z48*5200)</f>
        <v/>
      </c>
      <c r="K48" s="139" t="str">
        <f t="shared" si="2"/>
        <v/>
      </c>
      <c r="L48" s="139" t="str">
        <f>IF(AND('For Estimators'!X48 = 0,  'For Estimators'!Z48 = 0),"",61000)</f>
        <v/>
      </c>
      <c r="M48" s="185" t="str">
        <f>IF('For Estimators'!W48="", "",'For Estimators'!W48)</f>
        <v/>
      </c>
      <c r="N48" s="139" t="str">
        <f>IF('For Estimators'!AA48="", "",'For Estimators'!AA48)</f>
        <v/>
      </c>
    </row>
    <row r="49" spans="1:14" x14ac:dyDescent="0.25">
      <c r="A49" s="241" t="str">
        <f>IF('For Requestors'!C44=0,"",'For Requestors'!C44)</f>
        <v>3117-94-6463.000</v>
      </c>
      <c r="B49" s="175">
        <f>IFERROR('For Estimators'!V49*$O$4,"")</f>
        <v>100249.935</v>
      </c>
      <c r="C49" s="111" t="str">
        <f>IF('For Estimators'!X49*60000 = 0,"",'For Estimators'!X49*60000)</f>
        <v/>
      </c>
      <c r="D49" s="139"/>
      <c r="E49" s="139" t="str">
        <f>IF('For Estimators'!Y49*10000 = 0,"",'For Estimators'!Y49*10000)</f>
        <v/>
      </c>
      <c r="F49" s="139"/>
      <c r="G49" s="139"/>
      <c r="H49" s="139">
        <f t="shared" si="3"/>
        <v>10200</v>
      </c>
      <c r="I49" s="139" t="str">
        <f>IF('For Estimators'!X49*6300 = 0,"",'For Estimators'!X49*6300)</f>
        <v/>
      </c>
      <c r="J49" s="139" t="str">
        <f>IF('For Estimators'!Z49*5200 = 0,"",'For Estimators'!Z49*5200)</f>
        <v/>
      </c>
      <c r="K49" s="139" t="str">
        <f t="shared" si="2"/>
        <v/>
      </c>
      <c r="L49" s="139" t="str">
        <f>IF(AND('For Estimators'!X49 = 0,  'For Estimators'!Z49 = 0),"",61000)</f>
        <v/>
      </c>
      <c r="M49" s="185" t="str">
        <f>IF('For Estimators'!W49="", "",'For Estimators'!W49)</f>
        <v xml:space="preserve">PROX DMG, </v>
      </c>
      <c r="N49" s="139" t="str">
        <f>IF('For Estimators'!AA49="", "",'For Estimators'!AA49)</f>
        <v/>
      </c>
    </row>
    <row r="50" spans="1:14" x14ac:dyDescent="0.25">
      <c r="A50" s="241" t="str">
        <f>IF('For Requestors'!C45=0,"",'For Requestors'!C45)</f>
        <v>3117-94-7424.000</v>
      </c>
      <c r="B50" s="175">
        <f>IFERROR('For Estimators'!V50*$O$4,"")</f>
        <v>49579.395000000004</v>
      </c>
      <c r="C50" s="111" t="str">
        <f>IF('For Estimators'!X50*60000 = 0,"",'For Estimators'!X50*60000)</f>
        <v/>
      </c>
      <c r="D50" s="139"/>
      <c r="E50" s="139" t="str">
        <f>IF('For Estimators'!Y50*10000 = 0,"",'For Estimators'!Y50*10000)</f>
        <v/>
      </c>
      <c r="F50" s="139"/>
      <c r="G50" s="139"/>
      <c r="H50" s="139">
        <f t="shared" si="3"/>
        <v>10200</v>
      </c>
      <c r="I50" s="139" t="str">
        <f>IF('For Estimators'!X50*6300 = 0,"",'For Estimators'!X50*6300)</f>
        <v/>
      </c>
      <c r="J50" s="139" t="str">
        <f>IF('For Estimators'!Z50*5200 = 0,"",'For Estimators'!Z50*5200)</f>
        <v/>
      </c>
      <c r="K50" s="139" t="str">
        <f t="shared" si="2"/>
        <v/>
      </c>
      <c r="L50" s="139" t="str">
        <f>IF(AND('For Estimators'!X50 = 0,  'For Estimators'!Z50 = 0),"",61000)</f>
        <v/>
      </c>
      <c r="M50" s="185" t="str">
        <f>IF('For Estimators'!W50="", "",'For Estimators'!W50)</f>
        <v/>
      </c>
      <c r="N50" s="139" t="str">
        <f>IF('For Estimators'!AA50="", "",'For Estimators'!AA50)</f>
        <v/>
      </c>
    </row>
    <row r="51" spans="1:14" x14ac:dyDescent="0.25">
      <c r="A51" s="241" t="str">
        <f>IF('For Requestors'!C46=0,"",'For Requestors'!C46)</f>
        <v>3117-94-1188.000</v>
      </c>
      <c r="B51" s="175">
        <f>IFERROR('For Estimators'!V51*$O$4,"")</f>
        <v>40756.99</v>
      </c>
      <c r="C51" s="111" t="str">
        <f>IF('For Estimators'!X51*60000 = 0,"",'For Estimators'!X51*60000)</f>
        <v/>
      </c>
      <c r="D51" s="139"/>
      <c r="E51" s="139" t="str">
        <f>IF('For Estimators'!Y51*10000 = 0,"",'For Estimators'!Y51*10000)</f>
        <v/>
      </c>
      <c r="F51" s="139"/>
      <c r="G51" s="139"/>
      <c r="H51" s="139">
        <f t="shared" si="3"/>
        <v>10200</v>
      </c>
      <c r="I51" s="139" t="str">
        <f>IF('For Estimators'!X51*6300 = 0,"",'For Estimators'!X51*6300)</f>
        <v/>
      </c>
      <c r="J51" s="139" t="str">
        <f>IF('For Estimators'!Z51*5200 = 0,"",'For Estimators'!Z51*5200)</f>
        <v/>
      </c>
      <c r="K51" s="139" t="str">
        <f t="shared" si="2"/>
        <v/>
      </c>
      <c r="L51" s="139" t="str">
        <f>IF(AND('For Estimators'!X51 = 0,  'For Estimators'!Z51 = 0),"",61000)</f>
        <v/>
      </c>
      <c r="M51" s="185" t="str">
        <f>IF('For Estimators'!W51="", "",'For Estimators'!W51)</f>
        <v/>
      </c>
      <c r="N51" s="139" t="str">
        <f>IF('For Estimators'!AA51="", "",'For Estimators'!AA51)</f>
        <v/>
      </c>
    </row>
    <row r="52" spans="1:14" x14ac:dyDescent="0.25">
      <c r="A52" s="241" t="str">
        <f>IF('For Requestors'!C47=0,"",'For Requestors'!C47)</f>
        <v>3117-94-2290.000</v>
      </c>
      <c r="B52" s="175">
        <f>IFERROR('For Estimators'!V52*$O$4,"")</f>
        <v>3839.0250000000001</v>
      </c>
      <c r="C52" s="111" t="str">
        <f>IF('For Estimators'!X52*60000 = 0,"",'For Estimators'!X52*60000)</f>
        <v/>
      </c>
      <c r="D52" s="139"/>
      <c r="E52" s="139" t="str">
        <f>IF('For Estimators'!Y52*10000 = 0,"",'For Estimators'!Y52*10000)</f>
        <v/>
      </c>
      <c r="F52" s="139"/>
      <c r="G52" s="139"/>
      <c r="H52" s="139">
        <f t="shared" si="3"/>
        <v>10200</v>
      </c>
      <c r="I52" s="139" t="str">
        <f>IF('For Estimators'!X52*6300 = 0,"",'For Estimators'!X52*6300)</f>
        <v/>
      </c>
      <c r="J52" s="139" t="str">
        <f>IF('For Estimators'!Z52*5200 = 0,"",'For Estimators'!Z52*5200)</f>
        <v/>
      </c>
      <c r="K52" s="139" t="str">
        <f t="shared" si="2"/>
        <v/>
      </c>
      <c r="L52" s="139" t="str">
        <f>IF(AND('For Estimators'!X52 = 0,  'For Estimators'!Z52 = 0),"",61000)</f>
        <v/>
      </c>
      <c r="M52" s="185" t="str">
        <f>IF('For Estimators'!W52="", "",'For Estimators'!W52)</f>
        <v/>
      </c>
      <c r="N52" s="139" t="str">
        <f>IF('For Estimators'!AA52="", "",'For Estimators'!AA52)</f>
        <v/>
      </c>
    </row>
    <row r="53" spans="1:14" x14ac:dyDescent="0.25">
      <c r="A53" s="241" t="str">
        <f>IF('For Requestors'!C48=0,"",'For Requestors'!C48)</f>
        <v>3117-94-3220.000</v>
      </c>
      <c r="B53" s="175">
        <f>IFERROR('For Estimators'!V53*$O$4,"")</f>
        <v>3485.85</v>
      </c>
      <c r="C53" s="111" t="str">
        <f>IF('For Estimators'!X53*60000 = 0,"",'For Estimators'!X53*60000)</f>
        <v/>
      </c>
      <c r="D53" s="139"/>
      <c r="E53" s="139" t="str">
        <f>IF('For Estimators'!Y53*10000 = 0,"",'For Estimators'!Y53*10000)</f>
        <v/>
      </c>
      <c r="F53" s="139"/>
      <c r="G53" s="139"/>
      <c r="H53" s="139">
        <f t="shared" si="3"/>
        <v>10200</v>
      </c>
      <c r="I53" s="139" t="str">
        <f>IF('For Estimators'!X53*6300 = 0,"",'For Estimators'!X53*6300)</f>
        <v/>
      </c>
      <c r="J53" s="139" t="str">
        <f>IF('For Estimators'!Z53*5200 = 0,"",'For Estimators'!Z53*5200)</f>
        <v/>
      </c>
      <c r="K53" s="139" t="str">
        <f t="shared" si="2"/>
        <v/>
      </c>
      <c r="L53" s="139" t="str">
        <f>IF(AND('For Estimators'!X53 = 0,  'For Estimators'!Z53 = 0),"",61000)</f>
        <v/>
      </c>
      <c r="M53" s="185" t="str">
        <f>IF('For Estimators'!W53="", "",'For Estimators'!W53)</f>
        <v/>
      </c>
      <c r="N53" s="139" t="str">
        <f>IF('For Estimators'!AA53="", "",'For Estimators'!AA53)</f>
        <v/>
      </c>
    </row>
    <row r="54" spans="1:14" x14ac:dyDescent="0.25">
      <c r="A54" s="241" t="str">
        <f>IF('For Requestors'!C49=0,"",'For Requestors'!C49)</f>
        <v>3117-94-3256.000</v>
      </c>
      <c r="B54" s="175">
        <f>IFERROR('For Estimators'!V54*$O$4,"")</f>
        <v>3272.9249999999997</v>
      </c>
      <c r="C54" s="111" t="str">
        <f>IF('For Estimators'!X54*60000 = 0,"",'For Estimators'!X54*60000)</f>
        <v/>
      </c>
      <c r="D54" s="139"/>
      <c r="E54" s="139" t="str">
        <f>IF('For Estimators'!Y54*10000 = 0,"",'For Estimators'!Y54*10000)</f>
        <v/>
      </c>
      <c r="F54" s="139"/>
      <c r="G54" s="139"/>
      <c r="H54" s="139">
        <f t="shared" si="3"/>
        <v>10200</v>
      </c>
      <c r="I54" s="139" t="str">
        <f>IF('For Estimators'!X54*6300 = 0,"",'For Estimators'!X54*6300)</f>
        <v/>
      </c>
      <c r="J54" s="139" t="str">
        <f>IF('For Estimators'!Z54*5200 = 0,"",'For Estimators'!Z54*5200)</f>
        <v/>
      </c>
      <c r="K54" s="139" t="str">
        <f t="shared" si="2"/>
        <v/>
      </c>
      <c r="L54" s="139" t="str">
        <f>IF(AND('For Estimators'!X54 = 0,  'For Estimators'!Z54 = 0),"",61000)</f>
        <v/>
      </c>
      <c r="M54" s="185" t="str">
        <f>IF('For Estimators'!W54="", "",'For Estimators'!W54)</f>
        <v/>
      </c>
      <c r="N54" s="139" t="str">
        <f>IF('For Estimators'!AA54="", "",'For Estimators'!AA54)</f>
        <v/>
      </c>
    </row>
    <row r="55" spans="1:14" x14ac:dyDescent="0.25">
      <c r="A55" s="241" t="str">
        <f>IF('For Requestors'!C50=0,"",'For Requestors'!C50)</f>
        <v>3117-94-3287.000</v>
      </c>
      <c r="B55" s="175">
        <f>IFERROR('For Estimators'!V55*$O$4,"")</f>
        <v>2681.3249999999994</v>
      </c>
      <c r="C55" s="111" t="str">
        <f>IF('For Estimators'!X55*60000 = 0,"",'For Estimators'!X55*60000)</f>
        <v/>
      </c>
      <c r="D55" s="139"/>
      <c r="E55" s="139" t="str">
        <f>IF('For Estimators'!Y55*10000 = 0,"",'For Estimators'!Y55*10000)</f>
        <v/>
      </c>
      <c r="F55" s="139"/>
      <c r="G55" s="139"/>
      <c r="H55" s="139">
        <f t="shared" si="3"/>
        <v>10200</v>
      </c>
      <c r="I55" s="139" t="str">
        <f>IF('For Estimators'!X55*6300 = 0,"",'For Estimators'!X55*6300)</f>
        <v/>
      </c>
      <c r="J55" s="139" t="str">
        <f>IF('For Estimators'!Z55*5200 = 0,"",'For Estimators'!Z55*5200)</f>
        <v/>
      </c>
      <c r="K55" s="139" t="str">
        <f t="shared" si="2"/>
        <v/>
      </c>
      <c r="L55" s="139" t="str">
        <f>IF(AND('For Estimators'!X55 = 0,  'For Estimators'!Z55 = 0),"",61000)</f>
        <v/>
      </c>
      <c r="M55" s="185" t="str">
        <f>IF('For Estimators'!W55="", "",'For Estimators'!W55)</f>
        <v/>
      </c>
      <c r="N55" s="139" t="str">
        <f>IF('For Estimators'!AA55="", "",'For Estimators'!AA55)</f>
        <v/>
      </c>
    </row>
    <row r="56" spans="1:14" x14ac:dyDescent="0.25">
      <c r="A56" s="241" t="str">
        <f>IF('For Requestors'!C51=0,"",'For Requestors'!C51)</f>
        <v/>
      </c>
      <c r="B56" s="175" t="str">
        <f>IFERROR('For Estimators'!V56*$O$4,"")</f>
        <v/>
      </c>
      <c r="C56" s="111" t="str">
        <f>IF('For Estimators'!X56*60000 = 0,"",'For Estimators'!X56*60000)</f>
        <v/>
      </c>
      <c r="D56" s="139"/>
      <c r="E56" s="139" t="str">
        <f>IF('For Estimators'!Y56*10000 = 0,"",'For Estimators'!Y56*10000)</f>
        <v/>
      </c>
      <c r="F56" s="139"/>
      <c r="G56" s="139"/>
      <c r="H56" s="139" t="str">
        <f t="shared" si="3"/>
        <v/>
      </c>
      <c r="I56" s="139" t="str">
        <f>IF('For Estimators'!X56*6300 = 0,"",'For Estimators'!X56*6300)</f>
        <v/>
      </c>
      <c r="J56" s="139" t="str">
        <f>IF('For Estimators'!Z56*5200 = 0,"",'For Estimators'!Z56*5200)</f>
        <v/>
      </c>
      <c r="K56" s="139" t="str">
        <f t="shared" si="2"/>
        <v/>
      </c>
      <c r="L56" s="139" t="str">
        <f>IF(AND('For Estimators'!X56 = 0,  'For Estimators'!Z56 = 0),"",61000)</f>
        <v/>
      </c>
      <c r="M56" s="185" t="str">
        <f>IF('For Estimators'!W56="", "",'For Estimators'!W56)</f>
        <v/>
      </c>
      <c r="N56" s="139" t="str">
        <f>IF('For Estimators'!AA56="", "",'For Estimators'!AA56)</f>
        <v/>
      </c>
    </row>
    <row r="57" spans="1:14" x14ac:dyDescent="0.25">
      <c r="A57" s="241" t="str">
        <f>IF('For Requestors'!C52=0,"",'For Requestors'!C52)</f>
        <v/>
      </c>
      <c r="B57" s="175" t="str">
        <f>IFERROR('For Estimators'!V57*$O$4,"")</f>
        <v/>
      </c>
      <c r="C57" s="111" t="str">
        <f>IF('For Estimators'!X57*60000 = 0,"",'For Estimators'!X57*60000)</f>
        <v/>
      </c>
      <c r="D57" s="139"/>
      <c r="E57" s="139" t="str">
        <f>IF('For Estimators'!Y57*10000 = 0,"",'For Estimators'!Y57*10000)</f>
        <v/>
      </c>
      <c r="F57" s="139"/>
      <c r="G57" s="139"/>
      <c r="H57" s="139" t="str">
        <f t="shared" si="3"/>
        <v/>
      </c>
      <c r="I57" s="139" t="str">
        <f>IF('For Estimators'!X57*6300 = 0,"",'For Estimators'!X57*6300)</f>
        <v/>
      </c>
      <c r="J57" s="139" t="str">
        <f>IF('For Estimators'!Z57*5200 = 0,"",'For Estimators'!Z57*5200)</f>
        <v/>
      </c>
      <c r="K57" s="139" t="str">
        <f t="shared" si="2"/>
        <v/>
      </c>
      <c r="L57" s="139" t="str">
        <f>IF(AND('For Estimators'!X57 = 0,  'For Estimators'!Z57 = 0),"",61000)</f>
        <v/>
      </c>
      <c r="M57" s="185" t="str">
        <f>IF('For Estimators'!W57="", "",'For Estimators'!W57)</f>
        <v/>
      </c>
      <c r="N57" s="139" t="str">
        <f>IF('For Estimators'!AA57="", "",'For Estimators'!AA57)</f>
        <v/>
      </c>
    </row>
    <row r="58" spans="1:14" x14ac:dyDescent="0.25">
      <c r="A58" s="241" t="str">
        <f>IF('For Requestors'!C53=0,"",'For Requestors'!C53)</f>
        <v/>
      </c>
      <c r="B58" s="175" t="str">
        <f>IFERROR('For Estimators'!V58*$O$4,"")</f>
        <v/>
      </c>
      <c r="C58" s="111" t="str">
        <f>IF('For Estimators'!X58*60000 = 0,"",'For Estimators'!X58*60000)</f>
        <v/>
      </c>
      <c r="D58" s="139"/>
      <c r="E58" s="139" t="str">
        <f>IF('For Estimators'!Y58*10000 = 0,"",'For Estimators'!Y58*10000)</f>
        <v/>
      </c>
      <c r="F58" s="139"/>
      <c r="G58" s="139"/>
      <c r="H58" s="139" t="str">
        <f t="shared" si="3"/>
        <v/>
      </c>
      <c r="I58" s="139" t="str">
        <f>IF('For Estimators'!X58*6300 = 0,"",'For Estimators'!X58*6300)</f>
        <v/>
      </c>
      <c r="J58" s="139" t="str">
        <f>IF('For Estimators'!Z58*5200 = 0,"",'For Estimators'!Z58*5200)</f>
        <v/>
      </c>
      <c r="K58" s="139" t="str">
        <f t="shared" si="2"/>
        <v/>
      </c>
      <c r="L58" s="139" t="str">
        <f>IF(AND('For Estimators'!X58 = 0,  'For Estimators'!Z58 = 0),"",61000)</f>
        <v/>
      </c>
      <c r="M58" s="185" t="str">
        <f>IF('For Estimators'!W58="", "",'For Estimators'!W58)</f>
        <v/>
      </c>
      <c r="N58" s="139" t="str">
        <f>IF('For Estimators'!AA58="", "",'For Estimators'!AA58)</f>
        <v/>
      </c>
    </row>
    <row r="59" spans="1:14" x14ac:dyDescent="0.25">
      <c r="A59" s="241" t="str">
        <f>IF('For Requestors'!C54=0,"",'For Requestors'!C54)</f>
        <v/>
      </c>
      <c r="B59" s="175" t="str">
        <f>IFERROR('For Estimators'!V59*$O$4,"")</f>
        <v/>
      </c>
      <c r="C59" s="111" t="str">
        <f>IF('For Estimators'!X59*60000 = 0,"",'For Estimators'!X59*60000)</f>
        <v/>
      </c>
      <c r="D59" s="139"/>
      <c r="E59" s="139" t="str">
        <f>IF('For Estimators'!Y59*10000 = 0,"",'For Estimators'!Y59*10000)</f>
        <v/>
      </c>
      <c r="F59" s="139"/>
      <c r="G59" s="139"/>
      <c r="H59" s="139" t="str">
        <f t="shared" si="3"/>
        <v/>
      </c>
      <c r="I59" s="139" t="str">
        <f>IF('For Estimators'!X59*6300 = 0,"",'For Estimators'!X59*6300)</f>
        <v/>
      </c>
      <c r="J59" s="139" t="str">
        <f>IF('For Estimators'!Z59*5200 = 0,"",'For Estimators'!Z59*5200)</f>
        <v/>
      </c>
      <c r="K59" s="139" t="str">
        <f t="shared" si="2"/>
        <v/>
      </c>
      <c r="L59" s="139" t="str">
        <f>IF(AND('For Estimators'!X59 = 0,  'For Estimators'!Z59 = 0),"",61000)</f>
        <v/>
      </c>
      <c r="M59" s="185" t="str">
        <f>IF('For Estimators'!W59="", "",'For Estimators'!W59)</f>
        <v/>
      </c>
      <c r="N59" s="139" t="str">
        <f>IF('For Estimators'!AA59="", "",'For Estimators'!AA59)</f>
        <v/>
      </c>
    </row>
    <row r="60" spans="1:14" x14ac:dyDescent="0.25">
      <c r="A60" s="241" t="str">
        <f>IF('For Requestors'!C55=0,"",'For Requestors'!C55)</f>
        <v/>
      </c>
      <c r="B60" s="175" t="str">
        <f>IFERROR('For Estimators'!V60*$O$4,"")</f>
        <v/>
      </c>
      <c r="C60" s="111" t="str">
        <f>IF('For Estimators'!X60*60000 = 0,"",'For Estimators'!X60*60000)</f>
        <v/>
      </c>
      <c r="D60" s="139"/>
      <c r="E60" s="139" t="str">
        <f>IF('For Estimators'!Y60*10000 = 0,"",'For Estimators'!Y60*10000)</f>
        <v/>
      </c>
      <c r="F60" s="139"/>
      <c r="G60" s="139"/>
      <c r="H60" s="139" t="str">
        <f t="shared" si="3"/>
        <v/>
      </c>
      <c r="I60" s="139" t="str">
        <f>IF('For Estimators'!X60*6300 = 0,"",'For Estimators'!X60*6300)</f>
        <v/>
      </c>
      <c r="J60" s="139" t="str">
        <f>IF('For Estimators'!Z60*5200 = 0,"",'For Estimators'!Z60*5200)</f>
        <v/>
      </c>
      <c r="K60" s="139" t="str">
        <f t="shared" si="2"/>
        <v/>
      </c>
      <c r="L60" s="139" t="str">
        <f>IF(AND('For Estimators'!X60 = 0,  'For Estimators'!Z60 = 0),"",61000)</f>
        <v/>
      </c>
      <c r="M60" s="185" t="str">
        <f>IF('For Estimators'!W60="", "",'For Estimators'!W60)</f>
        <v/>
      </c>
      <c r="N60" s="139" t="str">
        <f>IF('For Estimators'!AA60="", "",'For Estimators'!AA60)</f>
        <v/>
      </c>
    </row>
    <row r="61" spans="1:14" x14ac:dyDescent="0.25">
      <c r="A61" s="241" t="str">
        <f>IF('For Requestors'!C56=0,"",'For Requestors'!C56)</f>
        <v/>
      </c>
      <c r="B61" s="175" t="str">
        <f>IFERROR('For Estimators'!V61*$O$4,"")</f>
        <v/>
      </c>
      <c r="C61" s="111" t="str">
        <f>IF('For Estimators'!X61*60000 = 0,"",'For Estimators'!X61*60000)</f>
        <v/>
      </c>
      <c r="D61" s="139"/>
      <c r="E61" s="139" t="str">
        <f>IF('For Estimators'!Y61*10000 = 0,"",'For Estimators'!Y61*10000)</f>
        <v/>
      </c>
      <c r="F61" s="139"/>
      <c r="G61" s="139"/>
      <c r="H61" s="139" t="str">
        <f t="shared" si="3"/>
        <v/>
      </c>
      <c r="I61" s="139" t="str">
        <f>IF('For Estimators'!X61*6300 = 0,"",'For Estimators'!X61*6300)</f>
        <v/>
      </c>
      <c r="J61" s="139" t="str">
        <f>IF('For Estimators'!Z61*5200 = 0,"",'For Estimators'!Z61*5200)</f>
        <v/>
      </c>
      <c r="K61" s="139" t="str">
        <f t="shared" si="2"/>
        <v/>
      </c>
      <c r="L61" s="139" t="str">
        <f>IF(AND('For Estimators'!X61 = 0,  'For Estimators'!Z61 = 0),"",61000)</f>
        <v/>
      </c>
      <c r="M61" s="185" t="str">
        <f>IF('For Estimators'!W61="", "",'For Estimators'!W61)</f>
        <v/>
      </c>
      <c r="N61" s="139" t="str">
        <f>IF('For Estimators'!AA61="", "",'For Estimators'!AA61)</f>
        <v/>
      </c>
    </row>
    <row r="62" spans="1:14" x14ac:dyDescent="0.25">
      <c r="A62" s="241" t="str">
        <f>IF('For Requestors'!C57=0,"",'For Requestors'!C57)</f>
        <v/>
      </c>
      <c r="B62" s="175" t="str">
        <f>IFERROR('For Estimators'!V62*$O$4,"")</f>
        <v/>
      </c>
      <c r="C62" s="111" t="str">
        <f>IF('For Estimators'!X62*60000 = 0,"",'For Estimators'!X62*60000)</f>
        <v/>
      </c>
      <c r="D62" s="139"/>
      <c r="E62" s="139" t="str">
        <f>IF('For Estimators'!Y62*10000 = 0,"",'For Estimators'!Y62*10000)</f>
        <v/>
      </c>
      <c r="F62" s="139"/>
      <c r="G62" s="139"/>
      <c r="H62" s="139" t="str">
        <f t="shared" si="3"/>
        <v/>
      </c>
      <c r="I62" s="139" t="str">
        <f>IF('For Estimators'!X62*6300 = 0,"",'For Estimators'!X62*6300)</f>
        <v/>
      </c>
      <c r="J62" s="139" t="str">
        <f>IF('For Estimators'!Z62*5200 = 0,"",'For Estimators'!Z62*5200)</f>
        <v/>
      </c>
      <c r="K62" s="139" t="str">
        <f t="shared" si="2"/>
        <v/>
      </c>
      <c r="L62" s="139" t="str">
        <f>IF(AND('For Estimators'!X62 = 0,  'For Estimators'!Z62 = 0),"",61000)</f>
        <v/>
      </c>
      <c r="M62" s="185" t="str">
        <f>IF('For Estimators'!W62="", "",'For Estimators'!W62)</f>
        <v/>
      </c>
      <c r="N62" s="139" t="str">
        <f>IF('For Estimators'!AA62="", "",'For Estimators'!AA62)</f>
        <v/>
      </c>
    </row>
    <row r="63" spans="1:14" x14ac:dyDescent="0.25">
      <c r="A63" s="241" t="str">
        <f>IF('For Requestors'!C58=0,"",'For Requestors'!C58)</f>
        <v/>
      </c>
      <c r="B63" s="175" t="str">
        <f>IFERROR('For Estimators'!V63*$O$4,"")</f>
        <v/>
      </c>
      <c r="C63" s="111" t="str">
        <f>IF('For Estimators'!X63*60000 = 0,"",'For Estimators'!X63*60000)</f>
        <v/>
      </c>
      <c r="D63" s="139"/>
      <c r="E63" s="139" t="str">
        <f>IF('For Estimators'!Y63*10000 = 0,"",'For Estimators'!Y63*10000)</f>
        <v/>
      </c>
      <c r="F63" s="139"/>
      <c r="G63" s="139"/>
      <c r="H63" s="139" t="str">
        <f t="shared" si="3"/>
        <v/>
      </c>
      <c r="I63" s="139" t="str">
        <f>IF('For Estimators'!X63*6300 = 0,"",'For Estimators'!X63*6300)</f>
        <v/>
      </c>
      <c r="J63" s="139" t="str">
        <f>IF('For Estimators'!Z63*5200 = 0,"",'For Estimators'!Z63*5200)</f>
        <v/>
      </c>
      <c r="K63" s="139" t="str">
        <f t="shared" si="2"/>
        <v/>
      </c>
      <c r="L63" s="139" t="str">
        <f>IF(AND('For Estimators'!X63 = 0,  'For Estimators'!Z63 = 0),"",61000)</f>
        <v/>
      </c>
      <c r="M63" s="185" t="str">
        <f>IF('For Estimators'!W63="", "",'For Estimators'!W63)</f>
        <v/>
      </c>
      <c r="N63" s="139" t="str">
        <f>IF('For Estimators'!AA63="", "",'For Estimators'!AA63)</f>
        <v/>
      </c>
    </row>
    <row r="64" spans="1:14" x14ac:dyDescent="0.25">
      <c r="A64" s="241" t="str">
        <f>IF('For Requestors'!C59=0,"",'For Requestors'!C59)</f>
        <v/>
      </c>
      <c r="B64" s="175" t="str">
        <f>IFERROR('For Estimators'!V64*$O$4,"")</f>
        <v/>
      </c>
      <c r="C64" s="111" t="str">
        <f>IF('For Estimators'!X64*60000 = 0,"",'For Estimators'!X64*60000)</f>
        <v/>
      </c>
      <c r="D64" s="139"/>
      <c r="E64" s="139" t="str">
        <f>IF('For Estimators'!Y64*10000 = 0,"",'For Estimators'!Y64*10000)</f>
        <v/>
      </c>
      <c r="F64" s="139"/>
      <c r="G64" s="139"/>
      <c r="H64" s="139" t="str">
        <f t="shared" si="3"/>
        <v/>
      </c>
      <c r="I64" s="139" t="str">
        <f>IF('For Estimators'!X64*6300 = 0,"",'For Estimators'!X64*6300)</f>
        <v/>
      </c>
      <c r="J64" s="139" t="str">
        <f>IF('For Estimators'!Z64*5200 = 0,"",'For Estimators'!Z64*5200)</f>
        <v/>
      </c>
      <c r="K64" s="139" t="str">
        <f t="shared" si="2"/>
        <v/>
      </c>
      <c r="L64" s="139" t="str">
        <f>IF(AND('For Estimators'!X64 = 0,  'For Estimators'!Z64 = 0),"",61000)</f>
        <v/>
      </c>
      <c r="M64" s="185" t="str">
        <f>IF('For Estimators'!W64="", "",'For Estimators'!W64)</f>
        <v/>
      </c>
      <c r="N64" s="139" t="str">
        <f>IF('For Estimators'!AA64="", "",'For Estimators'!AA64)</f>
        <v/>
      </c>
    </row>
    <row r="65" spans="1:14" x14ac:dyDescent="0.25">
      <c r="A65" s="241" t="str">
        <f>IF('For Requestors'!C60=0,"",'For Requestors'!C60)</f>
        <v/>
      </c>
      <c r="B65" s="175" t="str">
        <f>IFERROR('For Estimators'!V65*$O$4,"")</f>
        <v/>
      </c>
      <c r="C65" s="111" t="str">
        <f>IF('For Estimators'!X65*60000 = 0,"",'For Estimators'!X65*60000)</f>
        <v/>
      </c>
      <c r="D65" s="139"/>
      <c r="E65" s="139" t="str">
        <f>IF('For Estimators'!Y65*10000 = 0,"",'For Estimators'!Y65*10000)</f>
        <v/>
      </c>
      <c r="F65" s="139"/>
      <c r="G65" s="139"/>
      <c r="H65" s="139" t="str">
        <f t="shared" si="3"/>
        <v/>
      </c>
      <c r="I65" s="139" t="str">
        <f>IF('For Estimators'!X65*6300 = 0,"",'For Estimators'!X65*6300)</f>
        <v/>
      </c>
      <c r="J65" s="139" t="str">
        <f>IF('For Estimators'!Z65*5200 = 0,"",'For Estimators'!Z65*5200)</f>
        <v/>
      </c>
      <c r="K65" s="139" t="str">
        <f t="shared" si="2"/>
        <v/>
      </c>
      <c r="L65" s="139" t="str">
        <f>IF(AND('For Estimators'!X65 = 0,  'For Estimators'!Z65 = 0),"",61000)</f>
        <v/>
      </c>
      <c r="M65" s="185" t="str">
        <f>IF('For Estimators'!W65="", "",'For Estimators'!W65)</f>
        <v/>
      </c>
      <c r="N65" s="139" t="str">
        <f>IF('For Estimators'!AA65="", "",'For Estimators'!AA65)</f>
        <v/>
      </c>
    </row>
    <row r="66" spans="1:14" x14ac:dyDescent="0.25">
      <c r="A66" s="241" t="str">
        <f>IF('For Requestors'!C61=0,"",'For Requestors'!C61)</f>
        <v/>
      </c>
      <c r="B66" s="175" t="str">
        <f>IFERROR('For Estimators'!V66*$O$4,"")</f>
        <v/>
      </c>
      <c r="C66" s="111" t="str">
        <f>IF('For Estimators'!X66*60000 = 0,"",'For Estimators'!X66*60000)</f>
        <v/>
      </c>
      <c r="D66" s="139"/>
      <c r="E66" s="139" t="str">
        <f>IF('For Estimators'!Y66*10000 = 0,"",'For Estimators'!Y66*10000)</f>
        <v/>
      </c>
      <c r="F66" s="139"/>
      <c r="G66" s="139"/>
      <c r="H66" s="139" t="str">
        <f t="shared" si="3"/>
        <v/>
      </c>
      <c r="I66" s="139" t="str">
        <f>IF('For Estimators'!X66*6300 = 0,"",'For Estimators'!X66*6300)</f>
        <v/>
      </c>
      <c r="J66" s="139" t="str">
        <f>IF('For Estimators'!Z66*5200 = 0,"",'For Estimators'!Z66*5200)</f>
        <v/>
      </c>
      <c r="K66" s="139" t="str">
        <f t="shared" si="2"/>
        <v/>
      </c>
      <c r="L66" s="139" t="str">
        <f>IF(AND('For Estimators'!X66 = 0,  'For Estimators'!Z66 = 0),"",61000)</f>
        <v/>
      </c>
      <c r="M66" s="185" t="str">
        <f>IF('For Estimators'!W66="", "",'For Estimators'!W66)</f>
        <v/>
      </c>
      <c r="N66" s="139" t="str">
        <f>IF('For Estimators'!AA66="", "",'For Estimators'!AA66)</f>
        <v/>
      </c>
    </row>
    <row r="67" spans="1:14" x14ac:dyDescent="0.25">
      <c r="A67" s="241" t="str">
        <f>IF('For Requestors'!C62=0,"",'For Requestors'!C62)</f>
        <v/>
      </c>
      <c r="B67" s="175" t="str">
        <f>IFERROR('For Estimators'!V67*$O$4,"")</f>
        <v/>
      </c>
      <c r="C67" s="111" t="str">
        <f>IF('For Estimators'!X67*60000 = 0,"",'For Estimators'!X67*60000)</f>
        <v/>
      </c>
      <c r="D67" s="139"/>
      <c r="E67" s="139" t="str">
        <f>IF('For Estimators'!Y67*10000 = 0,"",'For Estimators'!Y67*10000)</f>
        <v/>
      </c>
      <c r="F67" s="139"/>
      <c r="G67" s="139"/>
      <c r="H67" s="139" t="str">
        <f t="shared" si="3"/>
        <v/>
      </c>
      <c r="I67" s="139" t="str">
        <f>IF('For Estimators'!X67*6300 = 0,"",'For Estimators'!X67*6300)</f>
        <v/>
      </c>
      <c r="J67" s="139" t="str">
        <f>IF('For Estimators'!Z67*5200 = 0,"",'For Estimators'!Z67*5200)</f>
        <v/>
      </c>
      <c r="K67" s="139" t="str">
        <f t="shared" si="2"/>
        <v/>
      </c>
      <c r="L67" s="139" t="str">
        <f>IF(AND('For Estimators'!X67 = 0,  'For Estimators'!Z67 = 0),"",61000)</f>
        <v/>
      </c>
      <c r="M67" s="185" t="str">
        <f>IF('For Estimators'!W67="", "",'For Estimators'!W67)</f>
        <v/>
      </c>
      <c r="N67" s="139" t="str">
        <f>IF('For Estimators'!AA67="", "",'For Estimators'!AA67)</f>
        <v/>
      </c>
    </row>
    <row r="68" spans="1:14" x14ac:dyDescent="0.25">
      <c r="A68" s="241" t="str">
        <f>IF('For Requestors'!C63=0,"",'For Requestors'!C63)</f>
        <v/>
      </c>
      <c r="B68" s="175" t="str">
        <f>IFERROR('For Estimators'!V68*$O$4,"")</f>
        <v/>
      </c>
      <c r="C68" s="111" t="str">
        <f>IF('For Estimators'!X68*60000 = 0,"",'For Estimators'!X68*60000)</f>
        <v/>
      </c>
      <c r="D68" s="139"/>
      <c r="E68" s="139" t="str">
        <f>IF('For Estimators'!Y68*10000 = 0,"",'For Estimators'!Y68*10000)</f>
        <v/>
      </c>
      <c r="F68" s="139"/>
      <c r="G68" s="139"/>
      <c r="H68" s="139" t="str">
        <f t="shared" si="3"/>
        <v/>
      </c>
      <c r="I68" s="139" t="str">
        <f>IF('For Estimators'!X68*6300 = 0,"",'For Estimators'!X68*6300)</f>
        <v/>
      </c>
      <c r="J68" s="139" t="str">
        <f>IF('For Estimators'!Z68*5200 = 0,"",'For Estimators'!Z68*5200)</f>
        <v/>
      </c>
      <c r="K68" s="139" t="str">
        <f t="shared" si="2"/>
        <v/>
      </c>
      <c r="L68" s="139" t="str">
        <f>IF(AND('For Estimators'!X68 = 0,  'For Estimators'!Z68 = 0),"",61000)</f>
        <v/>
      </c>
      <c r="M68" s="185" t="str">
        <f>IF('For Estimators'!W68="", "",'For Estimators'!W68)</f>
        <v/>
      </c>
      <c r="N68" s="139" t="str">
        <f>IF('For Estimators'!AA68="", "",'For Estimators'!AA68)</f>
        <v/>
      </c>
    </row>
    <row r="69" spans="1:14" x14ac:dyDescent="0.25">
      <c r="A69" s="241" t="str">
        <f>IF('For Requestors'!C64=0,"",'For Requestors'!C64)</f>
        <v/>
      </c>
      <c r="B69" s="175" t="str">
        <f>IFERROR('For Estimators'!V69*$O$4,"")</f>
        <v/>
      </c>
      <c r="C69" s="111" t="str">
        <f>IF('For Estimators'!X69*60000 = 0,"",'For Estimators'!X69*60000)</f>
        <v/>
      </c>
      <c r="D69" s="139"/>
      <c r="E69" s="139" t="str">
        <f>IF('For Estimators'!Y69*10000 = 0,"",'For Estimators'!Y69*10000)</f>
        <v/>
      </c>
      <c r="F69" s="139"/>
      <c r="G69" s="139"/>
      <c r="H69" s="139" t="str">
        <f t="shared" si="3"/>
        <v/>
      </c>
      <c r="I69" s="139" t="str">
        <f>IF('For Estimators'!X69*6300 = 0,"",'For Estimators'!X69*6300)</f>
        <v/>
      </c>
      <c r="J69" s="139" t="str">
        <f>IF('For Estimators'!Z69*5200 = 0,"",'For Estimators'!Z69*5200)</f>
        <v/>
      </c>
      <c r="K69" s="139" t="str">
        <f t="shared" si="2"/>
        <v/>
      </c>
      <c r="L69" s="139" t="str">
        <f>IF(AND('For Estimators'!X69 = 0,  'For Estimators'!Z69 = 0),"",61000)</f>
        <v/>
      </c>
      <c r="M69" s="185" t="str">
        <f>IF('For Estimators'!W69="", "",'For Estimators'!W69)</f>
        <v/>
      </c>
      <c r="N69" s="139" t="str">
        <f>IF('For Estimators'!AA69="", "",'For Estimators'!AA69)</f>
        <v/>
      </c>
    </row>
    <row r="70" spans="1:14" x14ac:dyDescent="0.25">
      <c r="A70" s="241" t="str">
        <f>IF('For Requestors'!C65=0,"",'For Requestors'!C65)</f>
        <v/>
      </c>
      <c r="B70" s="175" t="str">
        <f>IFERROR('For Estimators'!V70*$O$4,"")</f>
        <v/>
      </c>
      <c r="C70" s="111" t="str">
        <f>IF('For Estimators'!X70*60000 = 0,"",'For Estimators'!X70*60000)</f>
        <v/>
      </c>
      <c r="D70" s="139"/>
      <c r="E70" s="139" t="str">
        <f>IF('For Estimators'!Y70*10000 = 0,"",'For Estimators'!Y70*10000)</f>
        <v/>
      </c>
      <c r="F70" s="139"/>
      <c r="G70" s="139"/>
      <c r="H70" s="139" t="str">
        <f t="shared" si="3"/>
        <v/>
      </c>
      <c r="I70" s="139" t="str">
        <f>IF('For Estimators'!X70*6300 = 0,"",'For Estimators'!X70*6300)</f>
        <v/>
      </c>
      <c r="J70" s="139" t="str">
        <f>IF('For Estimators'!Z70*5200 = 0,"",'For Estimators'!Z70*5200)</f>
        <v/>
      </c>
      <c r="K70" s="139" t="str">
        <f t="shared" si="2"/>
        <v/>
      </c>
      <c r="L70" s="139" t="str">
        <f>IF(AND('For Estimators'!X70 = 0,  'For Estimators'!Z70 = 0),"",61000)</f>
        <v/>
      </c>
      <c r="M70" s="185" t="str">
        <f>IF('For Estimators'!W70="", "",'For Estimators'!W70)</f>
        <v/>
      </c>
      <c r="N70" s="139" t="str">
        <f>IF('For Estimators'!AA70="", "",'For Estimators'!AA70)</f>
        <v/>
      </c>
    </row>
    <row r="71" spans="1:14" x14ac:dyDescent="0.25">
      <c r="A71" s="241" t="str">
        <f>IF('For Requestors'!C66=0,"",'For Requestors'!C66)</f>
        <v/>
      </c>
      <c r="B71" s="175" t="str">
        <f>IFERROR('For Estimators'!V71*$O$4,"")</f>
        <v/>
      </c>
      <c r="C71" s="111" t="str">
        <f>IF('For Estimators'!X71*60000 = 0,"",'For Estimators'!X71*60000)</f>
        <v/>
      </c>
      <c r="D71" s="139"/>
      <c r="E71" s="139" t="str">
        <f>IF('For Estimators'!Y71*10000 = 0,"",'For Estimators'!Y71*10000)</f>
        <v/>
      </c>
      <c r="F71" s="139"/>
      <c r="G71" s="139"/>
      <c r="H71" s="139" t="str">
        <f t="shared" si="3"/>
        <v/>
      </c>
      <c r="I71" s="139" t="str">
        <f>IF('For Estimators'!X71*6300 = 0,"",'For Estimators'!X71*6300)</f>
        <v/>
      </c>
      <c r="J71" s="139" t="str">
        <f>IF('For Estimators'!Z71*5200 = 0,"",'For Estimators'!Z71*5200)</f>
        <v/>
      </c>
      <c r="K71" s="139" t="str">
        <f t="shared" si="2"/>
        <v/>
      </c>
      <c r="L71" s="139" t="str">
        <f>IF(AND('For Estimators'!X71 = 0,  'For Estimators'!Z71 = 0),"",61000)</f>
        <v/>
      </c>
      <c r="M71" s="185" t="str">
        <f>IF('For Estimators'!W71="", "",'For Estimators'!W71)</f>
        <v/>
      </c>
      <c r="N71" s="139" t="str">
        <f>IF('For Estimators'!AA71="", "",'For Estimators'!AA71)</f>
        <v/>
      </c>
    </row>
    <row r="72" spans="1:14" x14ac:dyDescent="0.25">
      <c r="A72" s="241" t="str">
        <f>IF('For Requestors'!C67=0,"",'For Requestors'!C67)</f>
        <v/>
      </c>
      <c r="B72" s="175" t="str">
        <f>IFERROR('For Estimators'!V72*$O$4,"")</f>
        <v/>
      </c>
      <c r="C72" s="111" t="str">
        <f>IF('For Estimators'!X72*60000 = 0,"",'For Estimators'!X72*60000)</f>
        <v/>
      </c>
      <c r="D72" s="139"/>
      <c r="E72" s="139" t="str">
        <f>IF('For Estimators'!Y72*10000 = 0,"",'For Estimators'!Y72*10000)</f>
        <v/>
      </c>
      <c r="F72" s="139"/>
      <c r="G72" s="139"/>
      <c r="H72" s="139" t="str">
        <f t="shared" si="3"/>
        <v/>
      </c>
      <c r="I72" s="139" t="str">
        <f>IF('For Estimators'!X72*6300 = 0,"",'For Estimators'!X72*6300)</f>
        <v/>
      </c>
      <c r="J72" s="139" t="str">
        <f>IF('For Estimators'!Z72*5200 = 0,"",'For Estimators'!Z72*5200)</f>
        <v/>
      </c>
      <c r="K72" s="139" t="str">
        <f t="shared" si="2"/>
        <v/>
      </c>
      <c r="L72" s="139" t="str">
        <f>IF(AND('For Estimators'!X72 = 0,  'For Estimators'!Z72 = 0),"",61000)</f>
        <v/>
      </c>
      <c r="M72" s="185" t="str">
        <f>IF('For Estimators'!W72="", "",'For Estimators'!W72)</f>
        <v/>
      </c>
      <c r="N72" s="139" t="str">
        <f>IF('For Estimators'!AA72="", "",'For Estimators'!AA72)</f>
        <v/>
      </c>
    </row>
    <row r="73" spans="1:14" x14ac:dyDescent="0.25">
      <c r="A73" s="241" t="str">
        <f>IF('For Requestors'!C68=0,"",'For Requestors'!C68)</f>
        <v/>
      </c>
      <c r="B73" s="175" t="str">
        <f>IFERROR('For Estimators'!V73*$O$4,"")</f>
        <v/>
      </c>
      <c r="C73" s="111" t="str">
        <f>IF('For Estimators'!X73*60000 = 0,"",'For Estimators'!X73*60000)</f>
        <v/>
      </c>
      <c r="D73" s="139"/>
      <c r="E73" s="139" t="str">
        <f>IF('For Estimators'!Y73*10000 = 0,"",'For Estimators'!Y73*10000)</f>
        <v/>
      </c>
      <c r="F73" s="139"/>
      <c r="G73" s="139"/>
      <c r="H73" s="139" t="str">
        <f t="shared" si="3"/>
        <v/>
      </c>
      <c r="I73" s="139" t="str">
        <f>IF('For Estimators'!X73*6300 = 0,"",'For Estimators'!X73*6300)</f>
        <v/>
      </c>
      <c r="J73" s="139" t="str">
        <f>IF('For Estimators'!Z73*5200 = 0,"",'For Estimators'!Z73*5200)</f>
        <v/>
      </c>
      <c r="K73" s="139" t="str">
        <f t="shared" si="2"/>
        <v/>
      </c>
      <c r="L73" s="139" t="str">
        <f>IF(AND('For Estimators'!X73 = 0,  'For Estimators'!Z73 = 0),"",61000)</f>
        <v/>
      </c>
      <c r="M73" s="185" t="str">
        <f>IF('For Estimators'!W73="", "",'For Estimators'!W73)</f>
        <v/>
      </c>
      <c r="N73" s="139" t="str">
        <f>IF('For Estimators'!AA73="", "",'For Estimators'!AA73)</f>
        <v/>
      </c>
    </row>
    <row r="74" spans="1:14" x14ac:dyDescent="0.25">
      <c r="A74" s="241" t="str">
        <f>IF('For Requestors'!C69=0,"",'For Requestors'!C69)</f>
        <v/>
      </c>
      <c r="B74" s="175" t="str">
        <f>IFERROR('For Estimators'!V74*$O$4,"")</f>
        <v/>
      </c>
      <c r="C74" s="111" t="str">
        <f>IF('For Estimators'!X74*60000 = 0,"",'For Estimators'!X74*60000)</f>
        <v/>
      </c>
      <c r="D74" s="139"/>
      <c r="E74" s="139" t="str">
        <f>IF('For Estimators'!Y74*10000 = 0,"",'For Estimators'!Y74*10000)</f>
        <v/>
      </c>
      <c r="F74" s="139"/>
      <c r="G74" s="139"/>
      <c r="H74" s="139" t="str">
        <f t="shared" si="3"/>
        <v/>
      </c>
      <c r="I74" s="139" t="str">
        <f>IF('For Estimators'!X74*6300 = 0,"",'For Estimators'!X74*6300)</f>
        <v/>
      </c>
      <c r="J74" s="139" t="str">
        <f>IF('For Estimators'!Z74*5200 = 0,"",'For Estimators'!Z74*5200)</f>
        <v/>
      </c>
      <c r="K74" s="139" t="str">
        <f t="shared" si="2"/>
        <v/>
      </c>
      <c r="L74" s="139" t="str">
        <f>IF(AND('For Estimators'!X74 = 0,  'For Estimators'!Z74 = 0),"",61000)</f>
        <v/>
      </c>
      <c r="M74" s="185" t="str">
        <f>IF('For Estimators'!W74="", "",'For Estimators'!W74)</f>
        <v/>
      </c>
      <c r="N74" s="139" t="str">
        <f>IF('For Estimators'!AA74="", "",'For Estimators'!AA74)</f>
        <v/>
      </c>
    </row>
    <row r="75" spans="1:14" x14ac:dyDescent="0.25">
      <c r="A75" s="241" t="str">
        <f>IF('For Requestors'!C70=0,"",'For Requestors'!C70)</f>
        <v/>
      </c>
      <c r="B75" s="175" t="str">
        <f>IFERROR('For Estimators'!V75*$O$4,"")</f>
        <v/>
      </c>
      <c r="C75" s="111" t="str">
        <f>IF('For Estimators'!X75*60000 = 0,"",'For Estimators'!X75*60000)</f>
        <v/>
      </c>
      <c r="D75" s="139"/>
      <c r="E75" s="139" t="str">
        <f>IF('For Estimators'!Y75*10000 = 0,"",'For Estimators'!Y75*10000)</f>
        <v/>
      </c>
      <c r="F75" s="139"/>
      <c r="G75" s="139"/>
      <c r="H75" s="139" t="str">
        <f t="shared" ref="H75:H138" si="4">IF(A75&lt;&gt;"",10200,"")</f>
        <v/>
      </c>
      <c r="I75" s="139" t="str">
        <f>IF('For Estimators'!X75*6300 = 0,"",'For Estimators'!X75*6300)</f>
        <v/>
      </c>
      <c r="J75" s="139" t="str">
        <f>IF('For Estimators'!Z75*5200 = 0,"",'For Estimators'!Z75*5200)</f>
        <v/>
      </c>
      <c r="K75" s="139" t="str">
        <f t="shared" ref="K75:K138" si="5">IF(G75&lt;&gt;0,1000,"")</f>
        <v/>
      </c>
      <c r="L75" s="139" t="str">
        <f>IF(AND('For Estimators'!X75 = 0,  'For Estimators'!Z75 = 0),"",61000)</f>
        <v/>
      </c>
      <c r="M75" s="185" t="str">
        <f>IF('For Estimators'!W75="", "",'For Estimators'!W75)</f>
        <v/>
      </c>
      <c r="N75" s="139" t="str">
        <f>IF('For Estimators'!AA75="", "",'For Estimators'!AA75)</f>
        <v/>
      </c>
    </row>
    <row r="76" spans="1:14" x14ac:dyDescent="0.25">
      <c r="A76" s="241" t="str">
        <f>IF('For Requestors'!C71=0,"",'For Requestors'!C71)</f>
        <v/>
      </c>
      <c r="B76" s="175" t="str">
        <f>IFERROR('For Estimators'!V76*$O$4,"")</f>
        <v/>
      </c>
      <c r="C76" s="111" t="str">
        <f>IF('For Estimators'!X76*60000 = 0,"",'For Estimators'!X76*60000)</f>
        <v/>
      </c>
      <c r="D76" s="139"/>
      <c r="E76" s="139" t="str">
        <f>IF('For Estimators'!Y76*10000 = 0,"",'For Estimators'!Y76*10000)</f>
        <v/>
      </c>
      <c r="F76" s="139"/>
      <c r="G76" s="139"/>
      <c r="H76" s="139" t="str">
        <f t="shared" si="4"/>
        <v/>
      </c>
      <c r="I76" s="139" t="str">
        <f>IF('For Estimators'!X76*6300 = 0,"",'For Estimators'!X76*6300)</f>
        <v/>
      </c>
      <c r="J76" s="139" t="str">
        <f>IF('For Estimators'!Z76*5200 = 0,"",'For Estimators'!Z76*5200)</f>
        <v/>
      </c>
      <c r="K76" s="139" t="str">
        <f t="shared" si="5"/>
        <v/>
      </c>
      <c r="L76" s="139" t="str">
        <f>IF(AND('For Estimators'!X76 = 0,  'For Estimators'!Z76 = 0),"",61000)</f>
        <v/>
      </c>
      <c r="M76" s="185" t="str">
        <f>IF('For Estimators'!W76="", "",'For Estimators'!W76)</f>
        <v/>
      </c>
      <c r="N76" s="139" t="str">
        <f>IF('For Estimators'!AA76="", "",'For Estimators'!AA76)</f>
        <v/>
      </c>
    </row>
    <row r="77" spans="1:14" x14ac:dyDescent="0.25">
      <c r="A77" s="241" t="str">
        <f>IF('For Requestors'!C72=0,"",'For Requestors'!C72)</f>
        <v/>
      </c>
      <c r="B77" s="175" t="str">
        <f>IFERROR('For Estimators'!V77*$O$4,"")</f>
        <v/>
      </c>
      <c r="C77" s="111" t="str">
        <f>IF('For Estimators'!X77*60000 = 0,"",'For Estimators'!X77*60000)</f>
        <v/>
      </c>
      <c r="D77" s="139"/>
      <c r="E77" s="139" t="str">
        <f>IF('For Estimators'!Y77*10000 = 0,"",'For Estimators'!Y77*10000)</f>
        <v/>
      </c>
      <c r="F77" s="139"/>
      <c r="G77" s="139"/>
      <c r="H77" s="139" t="str">
        <f t="shared" si="4"/>
        <v/>
      </c>
      <c r="I77" s="139" t="str">
        <f>IF('For Estimators'!X77*6300 = 0,"",'For Estimators'!X77*6300)</f>
        <v/>
      </c>
      <c r="J77" s="139" t="str">
        <f>IF('For Estimators'!Z77*5200 = 0,"",'For Estimators'!Z77*5200)</f>
        <v/>
      </c>
      <c r="K77" s="139" t="str">
        <f t="shared" si="5"/>
        <v/>
      </c>
      <c r="L77" s="139" t="str">
        <f>IF(AND('For Estimators'!X77 = 0,  'For Estimators'!Z77 = 0),"",61000)</f>
        <v/>
      </c>
      <c r="M77" s="185" t="str">
        <f>IF('For Estimators'!W77="", "",'For Estimators'!W77)</f>
        <v/>
      </c>
      <c r="N77" s="139" t="str">
        <f>IF('For Estimators'!AA77="", "",'For Estimators'!AA77)</f>
        <v/>
      </c>
    </row>
    <row r="78" spans="1:14" x14ac:dyDescent="0.25">
      <c r="A78" s="241" t="str">
        <f>IF('For Requestors'!C73=0,"",'For Requestors'!C73)</f>
        <v/>
      </c>
      <c r="B78" s="175" t="str">
        <f>IFERROR('For Estimators'!V78*$O$4,"")</f>
        <v/>
      </c>
      <c r="C78" s="111" t="str">
        <f>IF('For Estimators'!X78*60000 = 0,"",'For Estimators'!X78*60000)</f>
        <v/>
      </c>
      <c r="D78" s="139"/>
      <c r="E78" s="139" t="str">
        <f>IF('For Estimators'!Y78*10000 = 0,"",'For Estimators'!Y78*10000)</f>
        <v/>
      </c>
      <c r="F78" s="139"/>
      <c r="G78" s="139"/>
      <c r="H78" s="139" t="str">
        <f t="shared" si="4"/>
        <v/>
      </c>
      <c r="I78" s="139" t="str">
        <f>IF('For Estimators'!X78*6300 = 0,"",'For Estimators'!X78*6300)</f>
        <v/>
      </c>
      <c r="J78" s="139" t="str">
        <f>IF('For Estimators'!Z78*5200 = 0,"",'For Estimators'!Z78*5200)</f>
        <v/>
      </c>
      <c r="K78" s="139" t="str">
        <f t="shared" si="5"/>
        <v/>
      </c>
      <c r="L78" s="139" t="str">
        <f>IF(AND('For Estimators'!X78 = 0,  'For Estimators'!Z78 = 0),"",61000)</f>
        <v/>
      </c>
      <c r="M78" s="185" t="str">
        <f>IF('For Estimators'!W78="", "",'For Estimators'!W78)</f>
        <v/>
      </c>
      <c r="N78" s="139" t="str">
        <f>IF('For Estimators'!AA78="", "",'For Estimators'!AA78)</f>
        <v/>
      </c>
    </row>
    <row r="79" spans="1:14" x14ac:dyDescent="0.25">
      <c r="A79" s="241" t="str">
        <f>IF('For Requestors'!C74=0,"",'For Requestors'!C74)</f>
        <v/>
      </c>
      <c r="B79" s="175" t="str">
        <f>IFERROR('For Estimators'!V79*$O$4,"")</f>
        <v/>
      </c>
      <c r="C79" s="111" t="str">
        <f>IF('For Estimators'!X79*60000 = 0,"",'For Estimators'!X79*60000)</f>
        <v/>
      </c>
      <c r="D79" s="139"/>
      <c r="E79" s="139" t="str">
        <f>IF('For Estimators'!Y79*10000 = 0,"",'For Estimators'!Y79*10000)</f>
        <v/>
      </c>
      <c r="F79" s="139"/>
      <c r="G79" s="139"/>
      <c r="H79" s="139" t="str">
        <f t="shared" si="4"/>
        <v/>
      </c>
      <c r="I79" s="139" t="str">
        <f>IF('For Estimators'!X79*6300 = 0,"",'For Estimators'!X79*6300)</f>
        <v/>
      </c>
      <c r="J79" s="139" t="str">
        <f>IF('For Estimators'!Z79*5200 = 0,"",'For Estimators'!Z79*5200)</f>
        <v/>
      </c>
      <c r="K79" s="139" t="str">
        <f t="shared" si="5"/>
        <v/>
      </c>
      <c r="L79" s="139" t="str">
        <f>IF(AND('For Estimators'!X79 = 0,  'For Estimators'!Z79 = 0),"",61000)</f>
        <v/>
      </c>
      <c r="M79" s="185" t="str">
        <f>IF('For Estimators'!W79="", "",'For Estimators'!W79)</f>
        <v/>
      </c>
      <c r="N79" s="139" t="str">
        <f>IF('For Estimators'!AA79="", "",'For Estimators'!AA79)</f>
        <v/>
      </c>
    </row>
    <row r="80" spans="1:14" x14ac:dyDescent="0.25">
      <c r="A80" s="241" t="str">
        <f>IF('For Requestors'!C75=0,"",'For Requestors'!C75)</f>
        <v/>
      </c>
      <c r="B80" s="175" t="str">
        <f>IFERROR('For Estimators'!V80*$O$4,"")</f>
        <v/>
      </c>
      <c r="C80" s="111" t="str">
        <f>IF('For Estimators'!X80*60000 = 0,"",'For Estimators'!X80*60000)</f>
        <v/>
      </c>
      <c r="D80" s="139"/>
      <c r="E80" s="139" t="str">
        <f>IF('For Estimators'!Y80*10000 = 0,"",'For Estimators'!Y80*10000)</f>
        <v/>
      </c>
      <c r="F80" s="139"/>
      <c r="G80" s="139"/>
      <c r="H80" s="139" t="str">
        <f t="shared" si="4"/>
        <v/>
      </c>
      <c r="I80" s="139" t="str">
        <f>IF('For Estimators'!X80*6300 = 0,"",'For Estimators'!X80*6300)</f>
        <v/>
      </c>
      <c r="J80" s="139" t="str">
        <f>IF('For Estimators'!Z80*5200 = 0,"",'For Estimators'!Z80*5200)</f>
        <v/>
      </c>
      <c r="K80" s="139" t="str">
        <f t="shared" si="5"/>
        <v/>
      </c>
      <c r="L80" s="139" t="str">
        <f>IF(AND('For Estimators'!X80 = 0,  'For Estimators'!Z80 = 0),"",61000)</f>
        <v/>
      </c>
      <c r="M80" s="185" t="str">
        <f>IF('For Estimators'!W80="", "",'For Estimators'!W80)</f>
        <v/>
      </c>
      <c r="N80" s="139" t="str">
        <f>IF('For Estimators'!AA80="", "",'For Estimators'!AA80)</f>
        <v/>
      </c>
    </row>
    <row r="81" spans="1:14" x14ac:dyDescent="0.25">
      <c r="A81" s="241" t="str">
        <f>IF('For Requestors'!C76=0,"",'For Requestors'!C76)</f>
        <v/>
      </c>
      <c r="B81" s="175" t="str">
        <f>IFERROR('For Estimators'!V81*$O$4,"")</f>
        <v/>
      </c>
      <c r="C81" s="111" t="str">
        <f>IF('For Estimators'!X81*60000 = 0,"",'For Estimators'!X81*60000)</f>
        <v/>
      </c>
      <c r="D81" s="139"/>
      <c r="E81" s="139" t="str">
        <f>IF('For Estimators'!Y81*10000 = 0,"",'For Estimators'!Y81*10000)</f>
        <v/>
      </c>
      <c r="F81" s="139"/>
      <c r="G81" s="139"/>
      <c r="H81" s="139" t="str">
        <f t="shared" si="4"/>
        <v/>
      </c>
      <c r="I81" s="139" t="str">
        <f>IF('For Estimators'!X81*6300 = 0,"",'For Estimators'!X81*6300)</f>
        <v/>
      </c>
      <c r="J81" s="139" t="str">
        <f>IF('For Estimators'!Z81*5200 = 0,"",'For Estimators'!Z81*5200)</f>
        <v/>
      </c>
      <c r="K81" s="139" t="str">
        <f t="shared" si="5"/>
        <v/>
      </c>
      <c r="L81" s="139" t="str">
        <f>IF(AND('For Estimators'!X81 = 0,  'For Estimators'!Z81 = 0),"",61000)</f>
        <v/>
      </c>
      <c r="M81" s="185" t="str">
        <f>IF('For Estimators'!W81="", "",'For Estimators'!W81)</f>
        <v/>
      </c>
      <c r="N81" s="139" t="str">
        <f>IF('For Estimators'!AA81="", "",'For Estimators'!AA81)</f>
        <v/>
      </c>
    </row>
    <row r="82" spans="1:14" x14ac:dyDescent="0.25">
      <c r="A82" s="241" t="str">
        <f>IF('For Requestors'!C77=0,"",'For Requestors'!C77)</f>
        <v/>
      </c>
      <c r="B82" s="175" t="str">
        <f>IFERROR('For Estimators'!V82*$O$4,"")</f>
        <v/>
      </c>
      <c r="C82" s="111" t="str">
        <f>IF('For Estimators'!X82*60000 = 0,"",'For Estimators'!X82*60000)</f>
        <v/>
      </c>
      <c r="D82" s="139"/>
      <c r="E82" s="139" t="str">
        <f>IF('For Estimators'!Y82*10000 = 0,"",'For Estimators'!Y82*10000)</f>
        <v/>
      </c>
      <c r="F82" s="139"/>
      <c r="G82" s="139"/>
      <c r="H82" s="139" t="str">
        <f t="shared" si="4"/>
        <v/>
      </c>
      <c r="I82" s="139" t="str">
        <f>IF('For Estimators'!X82*6300 = 0,"",'For Estimators'!X82*6300)</f>
        <v/>
      </c>
      <c r="J82" s="139" t="str">
        <f>IF('For Estimators'!Z82*5200 = 0,"",'For Estimators'!Z82*5200)</f>
        <v/>
      </c>
      <c r="K82" s="139" t="str">
        <f t="shared" si="5"/>
        <v/>
      </c>
      <c r="L82" s="139" t="str">
        <f>IF(AND('For Estimators'!X82 = 0,  'For Estimators'!Z82 = 0),"",61000)</f>
        <v/>
      </c>
      <c r="M82" s="185" t="str">
        <f>IF('For Estimators'!W82="", "",'For Estimators'!W82)</f>
        <v/>
      </c>
      <c r="N82" s="139" t="str">
        <f>IF('For Estimators'!AA82="", "",'For Estimators'!AA82)</f>
        <v/>
      </c>
    </row>
    <row r="83" spans="1:14" x14ac:dyDescent="0.25">
      <c r="A83" s="241" t="str">
        <f>IF('For Requestors'!C78=0,"",'For Requestors'!C78)</f>
        <v/>
      </c>
      <c r="B83" s="175" t="str">
        <f>IFERROR('For Estimators'!V83*$O$4,"")</f>
        <v/>
      </c>
      <c r="C83" s="111" t="str">
        <f>IF('For Estimators'!X83*60000 = 0,"",'For Estimators'!X83*60000)</f>
        <v/>
      </c>
      <c r="D83" s="139"/>
      <c r="E83" s="139" t="str">
        <f>IF('For Estimators'!Y83*10000 = 0,"",'For Estimators'!Y83*10000)</f>
        <v/>
      </c>
      <c r="F83" s="139"/>
      <c r="G83" s="139"/>
      <c r="H83" s="139" t="str">
        <f t="shared" si="4"/>
        <v/>
      </c>
      <c r="I83" s="139" t="str">
        <f>IF('For Estimators'!X83*6300 = 0,"",'For Estimators'!X83*6300)</f>
        <v/>
      </c>
      <c r="J83" s="139" t="str">
        <f>IF('For Estimators'!Z83*5200 = 0,"",'For Estimators'!Z83*5200)</f>
        <v/>
      </c>
      <c r="K83" s="139" t="str">
        <f t="shared" si="5"/>
        <v/>
      </c>
      <c r="L83" s="139" t="str">
        <f>IF(AND('For Estimators'!X83 = 0,  'For Estimators'!Z83 = 0),"",61000)</f>
        <v/>
      </c>
      <c r="M83" s="185" t="str">
        <f>IF('For Estimators'!W83="", "",'For Estimators'!W83)</f>
        <v/>
      </c>
      <c r="N83" s="139" t="str">
        <f>IF('For Estimators'!AA83="", "",'For Estimators'!AA83)</f>
        <v/>
      </c>
    </row>
    <row r="84" spans="1:14" x14ac:dyDescent="0.25">
      <c r="A84" s="241" t="str">
        <f>IF('For Requestors'!C79=0,"",'For Requestors'!C79)</f>
        <v/>
      </c>
      <c r="B84" s="175" t="str">
        <f>IFERROR('For Estimators'!V84*$O$4,"")</f>
        <v/>
      </c>
      <c r="C84" s="111" t="str">
        <f>IF('For Estimators'!X84*60000 = 0,"",'For Estimators'!X84*60000)</f>
        <v/>
      </c>
      <c r="D84" s="139"/>
      <c r="E84" s="139" t="str">
        <f>IF('For Estimators'!Y84*10000 = 0,"",'For Estimators'!Y84*10000)</f>
        <v/>
      </c>
      <c r="F84" s="139"/>
      <c r="G84" s="139"/>
      <c r="H84" s="139" t="str">
        <f t="shared" si="4"/>
        <v/>
      </c>
      <c r="I84" s="139" t="str">
        <f>IF('For Estimators'!X84*6300 = 0,"",'For Estimators'!X84*6300)</f>
        <v/>
      </c>
      <c r="J84" s="139" t="str">
        <f>IF('For Estimators'!Z84*5200 = 0,"",'For Estimators'!Z84*5200)</f>
        <v/>
      </c>
      <c r="K84" s="139" t="str">
        <f t="shared" si="5"/>
        <v/>
      </c>
      <c r="L84" s="139" t="str">
        <f>IF(AND('For Estimators'!X84 = 0,  'For Estimators'!Z84 = 0),"",61000)</f>
        <v/>
      </c>
      <c r="M84" s="185" t="str">
        <f>IF('For Estimators'!W84="", "",'For Estimators'!W84)</f>
        <v/>
      </c>
      <c r="N84" s="139" t="str">
        <f>IF('For Estimators'!AA84="", "",'For Estimators'!AA84)</f>
        <v/>
      </c>
    </row>
    <row r="85" spans="1:14" x14ac:dyDescent="0.25">
      <c r="A85" s="241" t="str">
        <f>IF('For Requestors'!C80=0,"",'For Requestors'!C80)</f>
        <v/>
      </c>
      <c r="B85" s="175" t="str">
        <f>IFERROR('For Estimators'!V85*$O$4,"")</f>
        <v/>
      </c>
      <c r="C85" s="111" t="str">
        <f>IF('For Estimators'!X85*60000 = 0,"",'For Estimators'!X85*60000)</f>
        <v/>
      </c>
      <c r="D85" s="139"/>
      <c r="E85" s="139" t="str">
        <f>IF('For Estimators'!Y85*10000 = 0,"",'For Estimators'!Y85*10000)</f>
        <v/>
      </c>
      <c r="F85" s="139"/>
      <c r="G85" s="139"/>
      <c r="H85" s="139" t="str">
        <f t="shared" si="4"/>
        <v/>
      </c>
      <c r="I85" s="139" t="str">
        <f>IF('For Estimators'!X85*6300 = 0,"",'For Estimators'!X85*6300)</f>
        <v/>
      </c>
      <c r="J85" s="139" t="str">
        <f>IF('For Estimators'!Z85*5200 = 0,"",'For Estimators'!Z85*5200)</f>
        <v/>
      </c>
      <c r="K85" s="139" t="str">
        <f t="shared" si="5"/>
        <v/>
      </c>
      <c r="L85" s="139" t="str">
        <f>IF(AND('For Estimators'!X85 = 0,  'For Estimators'!Z85 = 0),"",61000)</f>
        <v/>
      </c>
      <c r="M85" s="185" t="str">
        <f>IF('For Estimators'!W85="", "",'For Estimators'!W85)</f>
        <v/>
      </c>
      <c r="N85" s="139" t="str">
        <f>IF('For Estimators'!AA85="", "",'For Estimators'!AA85)</f>
        <v/>
      </c>
    </row>
    <row r="86" spans="1:14" x14ac:dyDescent="0.25">
      <c r="A86" s="241" t="str">
        <f>IF('For Requestors'!C81=0,"",'For Requestors'!C81)</f>
        <v/>
      </c>
      <c r="B86" s="175" t="str">
        <f>IFERROR('For Estimators'!V86*$O$4,"")</f>
        <v/>
      </c>
      <c r="C86" s="111" t="str">
        <f>IF('For Estimators'!X86*60000 = 0,"",'For Estimators'!X86*60000)</f>
        <v/>
      </c>
      <c r="D86" s="139"/>
      <c r="E86" s="139" t="str">
        <f>IF('For Estimators'!Y86*10000 = 0,"",'For Estimators'!Y86*10000)</f>
        <v/>
      </c>
      <c r="F86" s="139"/>
      <c r="G86" s="139"/>
      <c r="H86" s="139" t="str">
        <f t="shared" si="4"/>
        <v/>
      </c>
      <c r="I86" s="139" t="str">
        <f>IF('For Estimators'!X86*6300 = 0,"",'For Estimators'!X86*6300)</f>
        <v/>
      </c>
      <c r="J86" s="139" t="str">
        <f>IF('For Estimators'!Z86*5200 = 0,"",'For Estimators'!Z86*5200)</f>
        <v/>
      </c>
      <c r="K86" s="139" t="str">
        <f t="shared" si="5"/>
        <v/>
      </c>
      <c r="L86" s="139" t="str">
        <f>IF(AND('For Estimators'!X86 = 0,  'For Estimators'!Z86 = 0),"",61000)</f>
        <v/>
      </c>
      <c r="M86" s="185" t="str">
        <f>IF('For Estimators'!W86="", "",'For Estimators'!W86)</f>
        <v/>
      </c>
      <c r="N86" s="139" t="str">
        <f>IF('For Estimators'!AA86="", "",'For Estimators'!AA86)</f>
        <v/>
      </c>
    </row>
    <row r="87" spans="1:14" x14ac:dyDescent="0.25">
      <c r="A87" s="241" t="str">
        <f>IF('For Requestors'!C82=0,"",'For Requestors'!C82)</f>
        <v/>
      </c>
      <c r="B87" s="175" t="str">
        <f>IFERROR('For Estimators'!V87*$O$4,"")</f>
        <v/>
      </c>
      <c r="C87" s="111" t="str">
        <f>IF('For Estimators'!X87*60000 = 0,"",'For Estimators'!X87*60000)</f>
        <v/>
      </c>
      <c r="D87" s="139"/>
      <c r="E87" s="139" t="str">
        <f>IF('For Estimators'!Y87*10000 = 0,"",'For Estimators'!Y87*10000)</f>
        <v/>
      </c>
      <c r="F87" s="139"/>
      <c r="G87" s="139"/>
      <c r="H87" s="139" t="str">
        <f t="shared" si="4"/>
        <v/>
      </c>
      <c r="I87" s="139" t="str">
        <f>IF('For Estimators'!X87*6300 = 0,"",'For Estimators'!X87*6300)</f>
        <v/>
      </c>
      <c r="J87" s="139" t="str">
        <f>IF('For Estimators'!Z87*5200 = 0,"",'For Estimators'!Z87*5200)</f>
        <v/>
      </c>
      <c r="K87" s="139" t="str">
        <f t="shared" si="5"/>
        <v/>
      </c>
      <c r="L87" s="139" t="str">
        <f>IF(AND('For Estimators'!X87 = 0,  'For Estimators'!Z87 = 0),"",61000)</f>
        <v/>
      </c>
      <c r="M87" s="185" t="str">
        <f>IF('For Estimators'!W87="", "",'For Estimators'!W87)</f>
        <v/>
      </c>
      <c r="N87" s="139" t="str">
        <f>IF('For Estimators'!AA87="", "",'For Estimators'!AA87)</f>
        <v/>
      </c>
    </row>
    <row r="88" spans="1:14" x14ac:dyDescent="0.25">
      <c r="A88" s="241" t="str">
        <f>IF('For Requestors'!C83=0,"",'For Requestors'!C83)</f>
        <v/>
      </c>
      <c r="B88" s="175" t="str">
        <f>IFERROR('For Estimators'!V88*$O$4,"")</f>
        <v/>
      </c>
      <c r="C88" s="111" t="str">
        <f>IF('For Estimators'!X88*60000 = 0,"",'For Estimators'!X88*60000)</f>
        <v/>
      </c>
      <c r="D88" s="139"/>
      <c r="E88" s="139" t="str">
        <f>IF('For Estimators'!Y88*10000 = 0,"",'For Estimators'!Y88*10000)</f>
        <v/>
      </c>
      <c r="F88" s="139"/>
      <c r="G88" s="139"/>
      <c r="H88" s="139" t="str">
        <f t="shared" si="4"/>
        <v/>
      </c>
      <c r="I88" s="139" t="str">
        <f>IF('For Estimators'!X88*6300 = 0,"",'For Estimators'!X88*6300)</f>
        <v/>
      </c>
      <c r="J88" s="139" t="str">
        <f>IF('For Estimators'!Z88*5200 = 0,"",'For Estimators'!Z88*5200)</f>
        <v/>
      </c>
      <c r="K88" s="139" t="str">
        <f t="shared" si="5"/>
        <v/>
      </c>
      <c r="L88" s="139" t="str">
        <f>IF(AND('For Estimators'!X88 = 0,  'For Estimators'!Z88 = 0),"",61000)</f>
        <v/>
      </c>
      <c r="M88" s="185" t="str">
        <f>IF('For Estimators'!W88="", "",'For Estimators'!W88)</f>
        <v/>
      </c>
      <c r="N88" s="139" t="str">
        <f>IF('For Estimators'!AA88="", "",'For Estimators'!AA88)</f>
        <v/>
      </c>
    </row>
    <row r="89" spans="1:14" x14ac:dyDescent="0.25">
      <c r="A89" s="241" t="str">
        <f>IF('For Requestors'!C84=0,"",'For Requestors'!C84)</f>
        <v/>
      </c>
      <c r="B89" s="175" t="str">
        <f>IFERROR('For Estimators'!V89*$O$4,"")</f>
        <v/>
      </c>
      <c r="C89" s="111" t="str">
        <f>IF('For Estimators'!X89*60000 = 0,"",'For Estimators'!X89*60000)</f>
        <v/>
      </c>
      <c r="D89" s="139"/>
      <c r="E89" s="139" t="str">
        <f>IF('For Estimators'!Y89*10000 = 0,"",'For Estimators'!Y89*10000)</f>
        <v/>
      </c>
      <c r="F89" s="139"/>
      <c r="G89" s="139"/>
      <c r="H89" s="139" t="str">
        <f t="shared" si="4"/>
        <v/>
      </c>
      <c r="I89" s="139" t="str">
        <f>IF('For Estimators'!X89*6300 = 0,"",'For Estimators'!X89*6300)</f>
        <v/>
      </c>
      <c r="J89" s="139" t="str">
        <f>IF('For Estimators'!Z89*5200 = 0,"",'For Estimators'!Z89*5200)</f>
        <v/>
      </c>
      <c r="K89" s="139" t="str">
        <f t="shared" si="5"/>
        <v/>
      </c>
      <c r="L89" s="139" t="str">
        <f>IF(AND('For Estimators'!X89 = 0,  'For Estimators'!Z89 = 0),"",61000)</f>
        <v/>
      </c>
      <c r="M89" s="185" t="str">
        <f>IF('For Estimators'!W89="", "",'For Estimators'!W89)</f>
        <v/>
      </c>
      <c r="N89" s="139" t="str">
        <f>IF('For Estimators'!AA89="", "",'For Estimators'!AA89)</f>
        <v/>
      </c>
    </row>
    <row r="90" spans="1:14" x14ac:dyDescent="0.25">
      <c r="A90" s="241" t="str">
        <f>IF('For Requestors'!C85=0,"",'For Requestors'!C85)</f>
        <v/>
      </c>
      <c r="B90" s="175" t="str">
        <f>IFERROR('For Estimators'!V90*$O$4,"")</f>
        <v/>
      </c>
      <c r="C90" s="111" t="str">
        <f>IF('For Estimators'!X90*60000 = 0,"",'For Estimators'!X90*60000)</f>
        <v/>
      </c>
      <c r="D90" s="139"/>
      <c r="E90" s="139" t="str">
        <f>IF('For Estimators'!Y90*10000 = 0,"",'For Estimators'!Y90*10000)</f>
        <v/>
      </c>
      <c r="F90" s="139"/>
      <c r="G90" s="139"/>
      <c r="H90" s="139" t="str">
        <f t="shared" si="4"/>
        <v/>
      </c>
      <c r="I90" s="139" t="str">
        <f>IF('For Estimators'!X90*6300 = 0,"",'For Estimators'!X90*6300)</f>
        <v/>
      </c>
      <c r="J90" s="139" t="str">
        <f>IF('For Estimators'!Z90*5200 = 0,"",'For Estimators'!Z90*5200)</f>
        <v/>
      </c>
      <c r="K90" s="139" t="str">
        <f t="shared" si="5"/>
        <v/>
      </c>
      <c r="L90" s="139" t="str">
        <f>IF(AND('For Estimators'!X90 = 0,  'For Estimators'!Z90 = 0),"",61000)</f>
        <v/>
      </c>
      <c r="M90" s="185" t="str">
        <f>IF('For Estimators'!W90="", "",'For Estimators'!W90)</f>
        <v/>
      </c>
      <c r="N90" s="139" t="str">
        <f>IF('For Estimators'!AA90="", "",'For Estimators'!AA90)</f>
        <v/>
      </c>
    </row>
    <row r="91" spans="1:14" x14ac:dyDescent="0.25">
      <c r="A91" s="241" t="str">
        <f>IF('For Requestors'!C86=0,"",'For Requestors'!C86)</f>
        <v/>
      </c>
      <c r="B91" s="175" t="str">
        <f>IFERROR('For Estimators'!V91*$O$4,"")</f>
        <v/>
      </c>
      <c r="C91" s="111" t="str">
        <f>IF('For Estimators'!X91*60000 = 0,"",'For Estimators'!X91*60000)</f>
        <v/>
      </c>
      <c r="D91" s="139"/>
      <c r="E91" s="139" t="str">
        <f>IF('For Estimators'!Y91*10000 = 0,"",'For Estimators'!Y91*10000)</f>
        <v/>
      </c>
      <c r="F91" s="139"/>
      <c r="G91" s="139"/>
      <c r="H91" s="139" t="str">
        <f t="shared" si="4"/>
        <v/>
      </c>
      <c r="I91" s="139" t="str">
        <f>IF('For Estimators'!X91*6300 = 0,"",'For Estimators'!X91*6300)</f>
        <v/>
      </c>
      <c r="J91" s="139" t="str">
        <f>IF('For Estimators'!Z91*5200 = 0,"",'For Estimators'!Z91*5200)</f>
        <v/>
      </c>
      <c r="K91" s="139" t="str">
        <f t="shared" si="5"/>
        <v/>
      </c>
      <c r="L91" s="139" t="str">
        <f>IF(AND('For Estimators'!X91 = 0,  'For Estimators'!Z91 = 0),"",61000)</f>
        <v/>
      </c>
      <c r="M91" s="185" t="str">
        <f>IF('For Estimators'!W91="", "",'For Estimators'!W91)</f>
        <v/>
      </c>
      <c r="N91" s="139" t="str">
        <f>IF('For Estimators'!AA91="", "",'For Estimators'!AA91)</f>
        <v/>
      </c>
    </row>
    <row r="92" spans="1:14" x14ac:dyDescent="0.25">
      <c r="A92" s="241" t="str">
        <f>IF('For Requestors'!C87=0,"",'For Requestors'!C87)</f>
        <v/>
      </c>
      <c r="B92" s="175" t="str">
        <f>IFERROR('For Estimators'!V92*$O$4,"")</f>
        <v/>
      </c>
      <c r="C92" s="111" t="str">
        <f>IF('For Estimators'!X92*60000 = 0,"",'For Estimators'!X92*60000)</f>
        <v/>
      </c>
      <c r="D92" s="139"/>
      <c r="E92" s="139" t="str">
        <f>IF('For Estimators'!Y92*10000 = 0,"",'For Estimators'!Y92*10000)</f>
        <v/>
      </c>
      <c r="F92" s="139"/>
      <c r="G92" s="139"/>
      <c r="H92" s="139" t="str">
        <f t="shared" si="4"/>
        <v/>
      </c>
      <c r="I92" s="139" t="str">
        <f>IF('For Estimators'!X92*6300 = 0,"",'For Estimators'!X92*6300)</f>
        <v/>
      </c>
      <c r="J92" s="139" t="str">
        <f>IF('For Estimators'!Z92*5200 = 0,"",'For Estimators'!Z92*5200)</f>
        <v/>
      </c>
      <c r="K92" s="139" t="str">
        <f t="shared" si="5"/>
        <v/>
      </c>
      <c r="L92" s="139" t="str">
        <f>IF(AND('For Estimators'!X92 = 0,  'For Estimators'!Z92 = 0),"",61000)</f>
        <v/>
      </c>
      <c r="M92" s="185" t="str">
        <f>IF('For Estimators'!W92="", "",'For Estimators'!W92)</f>
        <v/>
      </c>
      <c r="N92" s="139" t="str">
        <f>IF('For Estimators'!AA92="", "",'For Estimators'!AA92)</f>
        <v/>
      </c>
    </row>
    <row r="93" spans="1:14" x14ac:dyDescent="0.25">
      <c r="A93" s="241" t="str">
        <f>IF('For Requestors'!C88=0,"",'For Requestors'!C88)</f>
        <v/>
      </c>
      <c r="B93" s="175" t="str">
        <f>IFERROR('For Estimators'!V93*$O$4,"")</f>
        <v/>
      </c>
      <c r="C93" s="111" t="str">
        <f>IF('For Estimators'!X93*60000 = 0,"",'For Estimators'!X93*60000)</f>
        <v/>
      </c>
      <c r="D93" s="139"/>
      <c r="E93" s="139" t="str">
        <f>IF('For Estimators'!Y93*10000 = 0,"",'For Estimators'!Y93*10000)</f>
        <v/>
      </c>
      <c r="F93" s="139"/>
      <c r="G93" s="139"/>
      <c r="H93" s="139" t="str">
        <f t="shared" si="4"/>
        <v/>
      </c>
      <c r="I93" s="139" t="str">
        <f>IF('For Estimators'!X93*6300 = 0,"",'For Estimators'!X93*6300)</f>
        <v/>
      </c>
      <c r="J93" s="139" t="str">
        <f>IF('For Estimators'!Z93*5200 = 0,"",'For Estimators'!Z93*5200)</f>
        <v/>
      </c>
      <c r="K93" s="139" t="str">
        <f t="shared" si="5"/>
        <v/>
      </c>
      <c r="L93" s="139" t="str">
        <f>IF(AND('For Estimators'!X93 = 0,  'For Estimators'!Z93 = 0),"",61000)</f>
        <v/>
      </c>
      <c r="M93" s="185" t="str">
        <f>IF('For Estimators'!W93="", "",'For Estimators'!W93)</f>
        <v/>
      </c>
      <c r="N93" s="139" t="str">
        <f>IF('For Estimators'!AA93="", "",'For Estimators'!AA93)</f>
        <v/>
      </c>
    </row>
    <row r="94" spans="1:14" x14ac:dyDescent="0.25">
      <c r="A94" s="241" t="str">
        <f>IF('For Requestors'!C89=0,"",'For Requestors'!C89)</f>
        <v/>
      </c>
      <c r="B94" s="175" t="str">
        <f>IFERROR('For Estimators'!V94*$O$4,"")</f>
        <v/>
      </c>
      <c r="C94" s="111" t="str">
        <f>IF('For Estimators'!X94*60000 = 0,"",'For Estimators'!X94*60000)</f>
        <v/>
      </c>
      <c r="D94" s="139"/>
      <c r="E94" s="139" t="str">
        <f>IF('For Estimators'!Y94*10000 = 0,"",'For Estimators'!Y94*10000)</f>
        <v/>
      </c>
      <c r="F94" s="139"/>
      <c r="G94" s="139"/>
      <c r="H94" s="139" t="str">
        <f t="shared" si="4"/>
        <v/>
      </c>
      <c r="I94" s="139" t="str">
        <f>IF('For Estimators'!X94*6300 = 0,"",'For Estimators'!X94*6300)</f>
        <v/>
      </c>
      <c r="J94" s="139" t="str">
        <f>IF('For Estimators'!Z94*5200 = 0,"",'For Estimators'!Z94*5200)</f>
        <v/>
      </c>
      <c r="K94" s="139" t="str">
        <f t="shared" si="5"/>
        <v/>
      </c>
      <c r="L94" s="139" t="str">
        <f>IF(AND('For Estimators'!X94 = 0,  'For Estimators'!Z94 = 0),"",61000)</f>
        <v/>
      </c>
      <c r="M94" s="185" t="str">
        <f>IF('For Estimators'!W94="", "",'For Estimators'!W94)</f>
        <v/>
      </c>
      <c r="N94" s="139" t="str">
        <f>IF('For Estimators'!AA94="", "",'For Estimators'!AA94)</f>
        <v/>
      </c>
    </row>
    <row r="95" spans="1:14" x14ac:dyDescent="0.25">
      <c r="A95" s="241" t="str">
        <f>IF('For Requestors'!C90=0,"",'For Requestors'!C90)</f>
        <v/>
      </c>
      <c r="B95" s="175" t="str">
        <f>IFERROR('For Estimators'!V95*$O$4,"")</f>
        <v/>
      </c>
      <c r="C95" s="111" t="str">
        <f>IF('For Estimators'!X95*60000 = 0,"",'For Estimators'!X95*60000)</f>
        <v/>
      </c>
      <c r="D95" s="139"/>
      <c r="E95" s="139" t="str">
        <f>IF('For Estimators'!Y95*10000 = 0,"",'For Estimators'!Y95*10000)</f>
        <v/>
      </c>
      <c r="F95" s="139"/>
      <c r="G95" s="139"/>
      <c r="H95" s="139" t="str">
        <f t="shared" si="4"/>
        <v/>
      </c>
      <c r="I95" s="139" t="str">
        <f>IF('For Estimators'!X95*6300 = 0,"",'For Estimators'!X95*6300)</f>
        <v/>
      </c>
      <c r="J95" s="139" t="str">
        <f>IF('For Estimators'!Z95*5200 = 0,"",'For Estimators'!Z95*5200)</f>
        <v/>
      </c>
      <c r="K95" s="139" t="str">
        <f t="shared" si="5"/>
        <v/>
      </c>
      <c r="L95" s="139" t="str">
        <f>IF(AND('For Estimators'!X95 = 0,  'For Estimators'!Z95 = 0),"",61000)</f>
        <v/>
      </c>
      <c r="M95" s="185" t="str">
        <f>IF('For Estimators'!W95="", "",'For Estimators'!W95)</f>
        <v/>
      </c>
      <c r="N95" s="139" t="str">
        <f>IF('For Estimators'!AA95="", "",'For Estimators'!AA95)</f>
        <v/>
      </c>
    </row>
    <row r="96" spans="1:14" x14ac:dyDescent="0.25">
      <c r="A96" s="241" t="str">
        <f>IF('For Requestors'!C91=0,"",'For Requestors'!C91)</f>
        <v/>
      </c>
      <c r="B96" s="175" t="str">
        <f>IFERROR('For Estimators'!V96*$O$4,"")</f>
        <v/>
      </c>
      <c r="C96" s="111" t="str">
        <f>IF('For Estimators'!X96*60000 = 0,"",'For Estimators'!X96*60000)</f>
        <v/>
      </c>
      <c r="D96" s="139"/>
      <c r="E96" s="139" t="str">
        <f>IF('For Estimators'!Y96*10000 = 0,"",'For Estimators'!Y96*10000)</f>
        <v/>
      </c>
      <c r="F96" s="139"/>
      <c r="G96" s="139"/>
      <c r="H96" s="139" t="str">
        <f t="shared" si="4"/>
        <v/>
      </c>
      <c r="I96" s="139" t="str">
        <f>IF('For Estimators'!X96*6300 = 0,"",'For Estimators'!X96*6300)</f>
        <v/>
      </c>
      <c r="J96" s="139" t="str">
        <f>IF('For Estimators'!Z96*5200 = 0,"",'For Estimators'!Z96*5200)</f>
        <v/>
      </c>
      <c r="K96" s="139" t="str">
        <f t="shared" si="5"/>
        <v/>
      </c>
      <c r="L96" s="139" t="str">
        <f>IF(AND('For Estimators'!X96 = 0,  'For Estimators'!Z96 = 0),"",61000)</f>
        <v/>
      </c>
      <c r="M96" s="185" t="str">
        <f>IF('For Estimators'!W96="", "",'For Estimators'!W96)</f>
        <v/>
      </c>
      <c r="N96" s="139" t="str">
        <f>IF('For Estimators'!AA96="", "",'For Estimators'!AA96)</f>
        <v/>
      </c>
    </row>
    <row r="97" spans="1:14" x14ac:dyDescent="0.25">
      <c r="A97" s="241" t="str">
        <f>IF('For Requestors'!C92=0,"",'For Requestors'!C92)</f>
        <v/>
      </c>
      <c r="B97" s="175" t="str">
        <f>IFERROR('For Estimators'!V97*$O$4,"")</f>
        <v/>
      </c>
      <c r="C97" s="111" t="str">
        <f>IF('For Estimators'!X97*60000 = 0,"",'For Estimators'!X97*60000)</f>
        <v/>
      </c>
      <c r="D97" s="139"/>
      <c r="E97" s="139" t="str">
        <f>IF('For Estimators'!Y97*10000 = 0,"",'For Estimators'!Y97*10000)</f>
        <v/>
      </c>
      <c r="F97" s="139"/>
      <c r="G97" s="139"/>
      <c r="H97" s="139" t="str">
        <f t="shared" si="4"/>
        <v/>
      </c>
      <c r="I97" s="139" t="str">
        <f>IF('For Estimators'!X97*6300 = 0,"",'For Estimators'!X97*6300)</f>
        <v/>
      </c>
      <c r="J97" s="139" t="str">
        <f>IF('For Estimators'!Z97*5200 = 0,"",'For Estimators'!Z97*5200)</f>
        <v/>
      </c>
      <c r="K97" s="139" t="str">
        <f t="shared" si="5"/>
        <v/>
      </c>
      <c r="L97" s="139" t="str">
        <f>IF(AND('For Estimators'!X97 = 0,  'For Estimators'!Z97 = 0),"",61000)</f>
        <v/>
      </c>
      <c r="M97" s="185" t="str">
        <f>IF('For Estimators'!W97="", "",'For Estimators'!W97)</f>
        <v/>
      </c>
      <c r="N97" s="139" t="str">
        <f>IF('For Estimators'!AA97="", "",'For Estimators'!AA97)</f>
        <v/>
      </c>
    </row>
    <row r="98" spans="1:14" x14ac:dyDescent="0.25">
      <c r="A98" s="241" t="str">
        <f>IF('For Requestors'!C93=0,"",'For Requestors'!C93)</f>
        <v/>
      </c>
      <c r="B98" s="175" t="str">
        <f>IFERROR('For Estimators'!V98*$O$4,"")</f>
        <v/>
      </c>
      <c r="C98" s="111" t="str">
        <f>IF('For Estimators'!X98*60000 = 0,"",'For Estimators'!X98*60000)</f>
        <v/>
      </c>
      <c r="D98" s="139"/>
      <c r="E98" s="139" t="str">
        <f>IF('For Estimators'!Y98*10000 = 0,"",'For Estimators'!Y98*10000)</f>
        <v/>
      </c>
      <c r="F98" s="139"/>
      <c r="G98" s="139"/>
      <c r="H98" s="139" t="str">
        <f t="shared" si="4"/>
        <v/>
      </c>
      <c r="I98" s="139" t="str">
        <f>IF('For Estimators'!X98*6300 = 0,"",'For Estimators'!X98*6300)</f>
        <v/>
      </c>
      <c r="J98" s="139" t="str">
        <f>IF('For Estimators'!Z98*5200 = 0,"",'For Estimators'!Z98*5200)</f>
        <v/>
      </c>
      <c r="K98" s="139" t="str">
        <f t="shared" si="5"/>
        <v/>
      </c>
      <c r="L98" s="139" t="str">
        <f>IF(AND('For Estimators'!X98 = 0,  'For Estimators'!Z98 = 0),"",61000)</f>
        <v/>
      </c>
      <c r="M98" s="185" t="str">
        <f>IF('For Estimators'!W98="", "",'For Estimators'!W98)</f>
        <v/>
      </c>
      <c r="N98" s="139" t="str">
        <f>IF('For Estimators'!AA98="", "",'For Estimators'!AA98)</f>
        <v/>
      </c>
    </row>
    <row r="99" spans="1:14" x14ac:dyDescent="0.25">
      <c r="A99" s="241" t="str">
        <f>IF('For Requestors'!C94=0,"",'For Requestors'!C94)</f>
        <v/>
      </c>
      <c r="B99" s="175" t="str">
        <f>IFERROR('For Estimators'!V99*$O$4,"")</f>
        <v/>
      </c>
      <c r="C99" s="111" t="str">
        <f>IF('For Estimators'!X99*60000 = 0,"",'For Estimators'!X99*60000)</f>
        <v/>
      </c>
      <c r="D99" s="139"/>
      <c r="E99" s="139" t="str">
        <f>IF('For Estimators'!Y99*10000 = 0,"",'For Estimators'!Y99*10000)</f>
        <v/>
      </c>
      <c r="F99" s="139"/>
      <c r="G99" s="139"/>
      <c r="H99" s="139" t="str">
        <f t="shared" si="4"/>
        <v/>
      </c>
      <c r="I99" s="139" t="str">
        <f>IF('For Estimators'!X99*6300 = 0,"",'For Estimators'!X99*6300)</f>
        <v/>
      </c>
      <c r="J99" s="139" t="str">
        <f>IF('For Estimators'!Z99*5200 = 0,"",'For Estimators'!Z99*5200)</f>
        <v/>
      </c>
      <c r="K99" s="139" t="str">
        <f t="shared" si="5"/>
        <v/>
      </c>
      <c r="L99" s="139" t="str">
        <f>IF(AND('For Estimators'!X99 = 0,  'For Estimators'!Z99 = 0),"",61000)</f>
        <v/>
      </c>
      <c r="M99" s="185" t="str">
        <f>IF('For Estimators'!W99="", "",'For Estimators'!W99)</f>
        <v/>
      </c>
      <c r="N99" s="139" t="str">
        <f>IF('For Estimators'!AA99="", "",'For Estimators'!AA99)</f>
        <v/>
      </c>
    </row>
    <row r="100" spans="1:14" x14ac:dyDescent="0.25">
      <c r="A100" s="241" t="str">
        <f>IF('For Requestors'!C95=0,"",'For Requestors'!C95)</f>
        <v/>
      </c>
      <c r="B100" s="175" t="str">
        <f>IFERROR('For Estimators'!V100*$O$4,"")</f>
        <v/>
      </c>
      <c r="C100" s="111" t="str">
        <f>IF('For Estimators'!X100*60000 = 0,"",'For Estimators'!X100*60000)</f>
        <v/>
      </c>
      <c r="D100" s="139"/>
      <c r="E100" s="139" t="str">
        <f>IF('For Estimators'!Y100*10000 = 0,"",'For Estimators'!Y100*10000)</f>
        <v/>
      </c>
      <c r="F100" s="139"/>
      <c r="G100" s="139"/>
      <c r="H100" s="139" t="str">
        <f t="shared" si="4"/>
        <v/>
      </c>
      <c r="I100" s="139" t="str">
        <f>IF('For Estimators'!X100*6300 = 0,"",'For Estimators'!X100*6300)</f>
        <v/>
      </c>
      <c r="J100" s="139" t="str">
        <f>IF('For Estimators'!Z100*5200 = 0,"",'For Estimators'!Z100*5200)</f>
        <v/>
      </c>
      <c r="K100" s="139" t="str">
        <f t="shared" si="5"/>
        <v/>
      </c>
      <c r="L100" s="139" t="str">
        <f>IF(AND('For Estimators'!X100 = 0,  'For Estimators'!Z100 = 0),"",61000)</f>
        <v/>
      </c>
      <c r="M100" s="185" t="str">
        <f>IF('For Estimators'!W100="", "",'For Estimators'!W100)</f>
        <v/>
      </c>
      <c r="N100" s="139" t="str">
        <f>IF('For Estimators'!AA100="", "",'For Estimators'!AA100)</f>
        <v/>
      </c>
    </row>
    <row r="101" spans="1:14" x14ac:dyDescent="0.25">
      <c r="A101" s="241" t="str">
        <f>IF('For Requestors'!C96=0,"",'For Requestors'!C96)</f>
        <v/>
      </c>
      <c r="B101" s="175" t="str">
        <f>IFERROR('For Estimators'!V101*$O$4,"")</f>
        <v/>
      </c>
      <c r="C101" s="111" t="str">
        <f>IF('For Estimators'!X101*60000 = 0,"",'For Estimators'!X101*60000)</f>
        <v/>
      </c>
      <c r="D101" s="139"/>
      <c r="E101" s="139" t="str">
        <f>IF('For Estimators'!Y101*10000 = 0,"",'For Estimators'!Y101*10000)</f>
        <v/>
      </c>
      <c r="F101" s="139"/>
      <c r="G101" s="139"/>
      <c r="H101" s="139" t="str">
        <f t="shared" si="4"/>
        <v/>
      </c>
      <c r="I101" s="139" t="str">
        <f>IF('For Estimators'!X101*6300 = 0,"",'For Estimators'!X101*6300)</f>
        <v/>
      </c>
      <c r="J101" s="139" t="str">
        <f>IF('For Estimators'!Z101*5200 = 0,"",'For Estimators'!Z101*5200)</f>
        <v/>
      </c>
      <c r="K101" s="139" t="str">
        <f t="shared" si="5"/>
        <v/>
      </c>
      <c r="L101" s="139" t="str">
        <f>IF(AND('For Estimators'!X101 = 0,  'For Estimators'!Z101 = 0),"",61000)</f>
        <v/>
      </c>
      <c r="M101" s="185" t="str">
        <f>IF('For Estimators'!W101="", "",'For Estimators'!W101)</f>
        <v/>
      </c>
      <c r="N101" s="139" t="str">
        <f>IF('For Estimators'!AA101="", "",'For Estimators'!AA101)</f>
        <v/>
      </c>
    </row>
    <row r="102" spans="1:14" x14ac:dyDescent="0.25">
      <c r="A102" s="241" t="str">
        <f>IF('For Requestors'!C97=0,"",'For Requestors'!C97)</f>
        <v/>
      </c>
      <c r="B102" s="175" t="str">
        <f>IFERROR('For Estimators'!V102*$O$4,"")</f>
        <v/>
      </c>
      <c r="C102" s="111" t="str">
        <f>IF('For Estimators'!X102*60000 = 0,"",'For Estimators'!X102*60000)</f>
        <v/>
      </c>
      <c r="D102" s="139"/>
      <c r="E102" s="139" t="str">
        <f>IF('For Estimators'!Y102*10000 = 0,"",'For Estimators'!Y102*10000)</f>
        <v/>
      </c>
      <c r="F102" s="139"/>
      <c r="G102" s="139"/>
      <c r="H102" s="139" t="str">
        <f t="shared" si="4"/>
        <v/>
      </c>
      <c r="I102" s="139" t="str">
        <f>IF('For Estimators'!X102*6300 = 0,"",'For Estimators'!X102*6300)</f>
        <v/>
      </c>
      <c r="J102" s="139" t="str">
        <f>IF('For Estimators'!Z102*5200 = 0,"",'For Estimators'!Z102*5200)</f>
        <v/>
      </c>
      <c r="K102" s="139" t="str">
        <f t="shared" si="5"/>
        <v/>
      </c>
      <c r="L102" s="139" t="str">
        <f>IF(AND('For Estimators'!X102 = 0,  'For Estimators'!Z102 = 0),"",61000)</f>
        <v/>
      </c>
      <c r="M102" s="185" t="str">
        <f>IF('For Estimators'!W102="", "",'For Estimators'!W102)</f>
        <v/>
      </c>
      <c r="N102" s="139" t="str">
        <f>IF('For Estimators'!AA102="", "",'For Estimators'!AA102)</f>
        <v/>
      </c>
    </row>
    <row r="103" spans="1:14" x14ac:dyDescent="0.25">
      <c r="A103" s="241" t="str">
        <f>IF('For Requestors'!C98=0,"",'For Requestors'!C98)</f>
        <v/>
      </c>
      <c r="B103" s="175" t="str">
        <f>IFERROR('For Estimators'!V103*$O$4,"")</f>
        <v/>
      </c>
      <c r="C103" s="111" t="str">
        <f>IF('For Estimators'!X103*60000 = 0,"",'For Estimators'!X103*60000)</f>
        <v/>
      </c>
      <c r="D103" s="139"/>
      <c r="E103" s="139" t="str">
        <f>IF('For Estimators'!Y103*10000 = 0,"",'For Estimators'!Y103*10000)</f>
        <v/>
      </c>
      <c r="F103" s="139"/>
      <c r="G103" s="139"/>
      <c r="H103" s="139" t="str">
        <f t="shared" si="4"/>
        <v/>
      </c>
      <c r="I103" s="139" t="str">
        <f>IF('For Estimators'!X103*6300 = 0,"",'For Estimators'!X103*6300)</f>
        <v/>
      </c>
      <c r="J103" s="139" t="str">
        <f>IF('For Estimators'!Z103*5200 = 0,"",'For Estimators'!Z103*5200)</f>
        <v/>
      </c>
      <c r="K103" s="139" t="str">
        <f t="shared" si="5"/>
        <v/>
      </c>
      <c r="L103" s="139" t="str">
        <f>IF(AND('For Estimators'!X103 = 0,  'For Estimators'!Z103 = 0),"",61000)</f>
        <v/>
      </c>
      <c r="M103" s="185" t="str">
        <f>IF('For Estimators'!W103="", "",'For Estimators'!W103)</f>
        <v/>
      </c>
      <c r="N103" s="139" t="str">
        <f>IF('For Estimators'!AA103="", "",'For Estimators'!AA103)</f>
        <v/>
      </c>
    </row>
    <row r="104" spans="1:14" x14ac:dyDescent="0.25">
      <c r="A104" s="241" t="str">
        <f>IF('For Requestors'!C99=0,"",'For Requestors'!C99)</f>
        <v/>
      </c>
      <c r="B104" s="175" t="str">
        <f>IFERROR('For Estimators'!V104*$O$4,"")</f>
        <v/>
      </c>
      <c r="C104" s="111" t="str">
        <f>IF('For Estimators'!X104*60000 = 0,"",'For Estimators'!X104*60000)</f>
        <v/>
      </c>
      <c r="D104" s="139"/>
      <c r="E104" s="139" t="str">
        <f>IF('For Estimators'!Y104*10000 = 0,"",'For Estimators'!Y104*10000)</f>
        <v/>
      </c>
      <c r="F104" s="139"/>
      <c r="G104" s="139"/>
      <c r="H104" s="139" t="str">
        <f t="shared" si="4"/>
        <v/>
      </c>
      <c r="I104" s="139" t="str">
        <f>IF('For Estimators'!X104*6300 = 0,"",'For Estimators'!X104*6300)</f>
        <v/>
      </c>
      <c r="J104" s="139" t="str">
        <f>IF('For Estimators'!Z104*5200 = 0,"",'For Estimators'!Z104*5200)</f>
        <v/>
      </c>
      <c r="K104" s="139" t="str">
        <f t="shared" si="5"/>
        <v/>
      </c>
      <c r="L104" s="139" t="str">
        <f>IF(AND('For Estimators'!X104 = 0,  'For Estimators'!Z104 = 0),"",61000)</f>
        <v/>
      </c>
      <c r="M104" s="185" t="str">
        <f>IF('For Estimators'!W104="", "",'For Estimators'!W104)</f>
        <v/>
      </c>
      <c r="N104" s="139" t="str">
        <f>IF('For Estimators'!AA104="", "",'For Estimators'!AA104)</f>
        <v/>
      </c>
    </row>
    <row r="105" spans="1:14" x14ac:dyDescent="0.25">
      <c r="A105" s="241" t="str">
        <f>IF('For Requestors'!C100=0,"",'For Requestors'!C100)</f>
        <v/>
      </c>
      <c r="B105" s="175" t="str">
        <f>IFERROR('For Estimators'!V105*$O$4,"")</f>
        <v/>
      </c>
      <c r="C105" s="111" t="str">
        <f>IF('For Estimators'!X105*60000 = 0,"",'For Estimators'!X105*60000)</f>
        <v/>
      </c>
      <c r="D105" s="139"/>
      <c r="E105" s="139" t="str">
        <f>IF('For Estimators'!Y105*10000 = 0,"",'For Estimators'!Y105*10000)</f>
        <v/>
      </c>
      <c r="F105" s="139"/>
      <c r="G105" s="139"/>
      <c r="H105" s="139" t="str">
        <f t="shared" si="4"/>
        <v/>
      </c>
      <c r="I105" s="139" t="str">
        <f>IF('For Estimators'!X105*6300 = 0,"",'For Estimators'!X105*6300)</f>
        <v/>
      </c>
      <c r="J105" s="139" t="str">
        <f>IF('For Estimators'!Z105*5200 = 0,"",'For Estimators'!Z105*5200)</f>
        <v/>
      </c>
      <c r="K105" s="139" t="str">
        <f t="shared" si="5"/>
        <v/>
      </c>
      <c r="L105" s="139" t="str">
        <f>IF(AND('For Estimators'!X105 = 0,  'For Estimators'!Z105 = 0),"",61000)</f>
        <v/>
      </c>
      <c r="M105" s="185" t="str">
        <f>IF('For Estimators'!W105="", "",'For Estimators'!W105)</f>
        <v/>
      </c>
      <c r="N105" s="139" t="str">
        <f>IF('For Estimators'!AA105="", "",'For Estimators'!AA105)</f>
        <v/>
      </c>
    </row>
    <row r="106" spans="1:14" x14ac:dyDescent="0.25">
      <c r="A106" s="241" t="str">
        <f>IF('For Requestors'!C101=0,"",'For Requestors'!C101)</f>
        <v/>
      </c>
      <c r="B106" s="175" t="str">
        <f>IFERROR('For Estimators'!V106*$O$4,"")</f>
        <v/>
      </c>
      <c r="C106" s="111" t="str">
        <f>IF('For Estimators'!X106*60000 = 0,"",'For Estimators'!X106*60000)</f>
        <v/>
      </c>
      <c r="D106" s="139"/>
      <c r="E106" s="139" t="str">
        <f>IF('For Estimators'!Y106*10000 = 0,"",'For Estimators'!Y106*10000)</f>
        <v/>
      </c>
      <c r="F106" s="139"/>
      <c r="G106" s="139"/>
      <c r="H106" s="139" t="str">
        <f t="shared" si="4"/>
        <v/>
      </c>
      <c r="I106" s="139" t="str">
        <f>IF('For Estimators'!X106*6300 = 0,"",'For Estimators'!X106*6300)</f>
        <v/>
      </c>
      <c r="J106" s="139" t="str">
        <f>IF('For Estimators'!Z106*5200 = 0,"",'For Estimators'!Z106*5200)</f>
        <v/>
      </c>
      <c r="K106" s="139" t="str">
        <f t="shared" si="5"/>
        <v/>
      </c>
      <c r="L106" s="139" t="str">
        <f>IF(AND('For Estimators'!X106 = 0,  'For Estimators'!Z106 = 0),"",61000)</f>
        <v/>
      </c>
      <c r="M106" s="185" t="str">
        <f>IF('For Estimators'!W106="", "",'For Estimators'!W106)</f>
        <v/>
      </c>
      <c r="N106" s="139" t="str">
        <f>IF('For Estimators'!AA106="", "",'For Estimators'!AA106)</f>
        <v/>
      </c>
    </row>
    <row r="107" spans="1:14" x14ac:dyDescent="0.25">
      <c r="A107" s="241" t="str">
        <f>IF('For Requestors'!C102=0,"",'For Requestors'!C102)</f>
        <v/>
      </c>
      <c r="B107" s="175" t="str">
        <f>IFERROR('For Estimators'!V107*$O$4,"")</f>
        <v/>
      </c>
      <c r="C107" s="111" t="str">
        <f>IF('For Estimators'!X107*60000 = 0,"",'For Estimators'!X107*60000)</f>
        <v/>
      </c>
      <c r="D107" s="139"/>
      <c r="E107" s="139" t="str">
        <f>IF('For Estimators'!Y107*10000 = 0,"",'For Estimators'!Y107*10000)</f>
        <v/>
      </c>
      <c r="F107" s="139"/>
      <c r="G107" s="139"/>
      <c r="H107" s="139" t="str">
        <f t="shared" si="4"/>
        <v/>
      </c>
      <c r="I107" s="139" t="str">
        <f>IF('For Estimators'!X107*6300 = 0,"",'For Estimators'!X107*6300)</f>
        <v/>
      </c>
      <c r="J107" s="139" t="str">
        <f>IF('For Estimators'!Z107*5200 = 0,"",'For Estimators'!Z107*5200)</f>
        <v/>
      </c>
      <c r="K107" s="139" t="str">
        <f t="shared" si="5"/>
        <v/>
      </c>
      <c r="L107" s="139" t="str">
        <f>IF(AND('For Estimators'!X107 = 0,  'For Estimators'!Z107 = 0),"",61000)</f>
        <v/>
      </c>
      <c r="M107" s="185" t="str">
        <f>IF('For Estimators'!W107="", "",'For Estimators'!W107)</f>
        <v/>
      </c>
      <c r="N107" s="139" t="str">
        <f>IF('For Estimators'!AA107="", "",'For Estimators'!AA107)</f>
        <v/>
      </c>
    </row>
    <row r="108" spans="1:14" x14ac:dyDescent="0.25">
      <c r="A108" s="241" t="str">
        <f>IF('For Requestors'!C103=0,"",'For Requestors'!C103)</f>
        <v/>
      </c>
      <c r="B108" s="175" t="str">
        <f>IFERROR('For Estimators'!V108*$O$4,"")</f>
        <v/>
      </c>
      <c r="C108" s="111" t="str">
        <f>IF('For Estimators'!X108*60000 = 0,"",'For Estimators'!X108*60000)</f>
        <v/>
      </c>
      <c r="D108" s="139"/>
      <c r="E108" s="139" t="str">
        <f>IF('For Estimators'!Y108*10000 = 0,"",'For Estimators'!Y108*10000)</f>
        <v/>
      </c>
      <c r="F108" s="139"/>
      <c r="G108" s="139"/>
      <c r="H108" s="139" t="str">
        <f t="shared" si="4"/>
        <v/>
      </c>
      <c r="I108" s="139" t="str">
        <f>IF('For Estimators'!X108*6300 = 0,"",'For Estimators'!X108*6300)</f>
        <v/>
      </c>
      <c r="J108" s="139" t="str">
        <f>IF('For Estimators'!Z108*5200 = 0,"",'For Estimators'!Z108*5200)</f>
        <v/>
      </c>
      <c r="K108" s="139" t="str">
        <f t="shared" si="5"/>
        <v/>
      </c>
      <c r="L108" s="139" t="str">
        <f>IF(AND('For Estimators'!X108 = 0,  'For Estimators'!Z108 = 0),"",61000)</f>
        <v/>
      </c>
      <c r="M108" s="185" t="str">
        <f>IF('For Estimators'!W108="", "",'For Estimators'!W108)</f>
        <v/>
      </c>
      <c r="N108" s="139" t="str">
        <f>IF('For Estimators'!AA108="", "",'For Estimators'!AA108)</f>
        <v/>
      </c>
    </row>
    <row r="109" spans="1:14" x14ac:dyDescent="0.25">
      <c r="A109" s="241" t="str">
        <f>IF('For Requestors'!C104=0,"",'For Requestors'!C104)</f>
        <v/>
      </c>
      <c r="B109" s="175" t="str">
        <f>IFERROR('For Estimators'!V109*$O$4,"")</f>
        <v/>
      </c>
      <c r="C109" s="111" t="str">
        <f>IF('For Estimators'!X109*60000 = 0,"",'For Estimators'!X109*60000)</f>
        <v/>
      </c>
      <c r="D109" s="139"/>
      <c r="E109" s="139" t="str">
        <f>IF('For Estimators'!Y109*10000 = 0,"",'For Estimators'!Y109*10000)</f>
        <v/>
      </c>
      <c r="F109" s="139"/>
      <c r="G109" s="139"/>
      <c r="H109" s="139" t="str">
        <f t="shared" si="4"/>
        <v/>
      </c>
      <c r="I109" s="139" t="str">
        <f>IF('For Estimators'!X109*6300 = 0,"",'For Estimators'!X109*6300)</f>
        <v/>
      </c>
      <c r="J109" s="139" t="str">
        <f>IF('For Estimators'!Z109*5200 = 0,"",'For Estimators'!Z109*5200)</f>
        <v/>
      </c>
      <c r="K109" s="139" t="str">
        <f t="shared" si="5"/>
        <v/>
      </c>
      <c r="L109" s="139" t="str">
        <f>IF(AND('For Estimators'!X109 = 0,  'For Estimators'!Z109 = 0),"",61000)</f>
        <v/>
      </c>
      <c r="M109" s="185" t="str">
        <f>IF('For Estimators'!W109="", "",'For Estimators'!W109)</f>
        <v/>
      </c>
      <c r="N109" s="139" t="str">
        <f>IF('For Estimators'!AA109="", "",'For Estimators'!AA109)</f>
        <v/>
      </c>
    </row>
    <row r="110" spans="1:14" x14ac:dyDescent="0.25">
      <c r="A110" s="241" t="str">
        <f>IF('For Requestors'!C105=0,"",'For Requestors'!C105)</f>
        <v/>
      </c>
      <c r="B110" s="175" t="str">
        <f>IFERROR('For Estimators'!V110*$O$4,"")</f>
        <v/>
      </c>
      <c r="C110" s="111" t="str">
        <f>IF('For Estimators'!X110*60000 = 0,"",'For Estimators'!X110*60000)</f>
        <v/>
      </c>
      <c r="D110" s="139"/>
      <c r="E110" s="139" t="str">
        <f>IF('For Estimators'!Y110*10000 = 0,"",'For Estimators'!Y110*10000)</f>
        <v/>
      </c>
      <c r="F110" s="139"/>
      <c r="G110" s="139"/>
      <c r="H110" s="139" t="str">
        <f t="shared" si="4"/>
        <v/>
      </c>
      <c r="I110" s="139" t="str">
        <f>IF('For Estimators'!X110*6300 = 0,"",'For Estimators'!X110*6300)</f>
        <v/>
      </c>
      <c r="J110" s="139" t="str">
        <f>IF('For Estimators'!Z110*5200 = 0,"",'For Estimators'!Z110*5200)</f>
        <v/>
      </c>
      <c r="K110" s="139" t="str">
        <f t="shared" si="5"/>
        <v/>
      </c>
      <c r="L110" s="139" t="str">
        <f>IF(AND('For Estimators'!X110 = 0,  'For Estimators'!Z110 = 0),"",61000)</f>
        <v/>
      </c>
      <c r="M110" s="185" t="str">
        <f>IF('For Estimators'!W110="", "",'For Estimators'!W110)</f>
        <v/>
      </c>
      <c r="N110" s="139" t="str">
        <f>IF('For Estimators'!AA110="", "",'For Estimators'!AA110)</f>
        <v/>
      </c>
    </row>
    <row r="111" spans="1:14" x14ac:dyDescent="0.25">
      <c r="A111" s="241" t="str">
        <f>IF('For Requestors'!C106=0,"",'For Requestors'!C106)</f>
        <v/>
      </c>
      <c r="B111" s="175" t="str">
        <f>IFERROR('For Estimators'!V111*$O$4,"")</f>
        <v/>
      </c>
      <c r="C111" s="111" t="str">
        <f>IF('For Estimators'!X111*60000 = 0,"",'For Estimators'!X111*60000)</f>
        <v/>
      </c>
      <c r="D111" s="139"/>
      <c r="E111" s="139" t="str">
        <f>IF('For Estimators'!Y111*10000 = 0,"",'For Estimators'!Y111*10000)</f>
        <v/>
      </c>
      <c r="F111" s="139"/>
      <c r="G111" s="139"/>
      <c r="H111" s="139" t="str">
        <f t="shared" si="4"/>
        <v/>
      </c>
      <c r="I111" s="139" t="str">
        <f>IF('For Estimators'!X111*6300 = 0,"",'For Estimators'!X111*6300)</f>
        <v/>
      </c>
      <c r="J111" s="139" t="str">
        <f>IF('For Estimators'!Z111*5200 = 0,"",'For Estimators'!Z111*5200)</f>
        <v/>
      </c>
      <c r="K111" s="139" t="str">
        <f t="shared" si="5"/>
        <v/>
      </c>
      <c r="L111" s="139" t="str">
        <f>IF(AND('For Estimators'!X111 = 0,  'For Estimators'!Z111 = 0),"",61000)</f>
        <v/>
      </c>
      <c r="M111" s="185" t="str">
        <f>IF('For Estimators'!W111="", "",'For Estimators'!W111)</f>
        <v/>
      </c>
      <c r="N111" s="139" t="str">
        <f>IF('For Estimators'!AA111="", "",'For Estimators'!AA111)</f>
        <v/>
      </c>
    </row>
    <row r="112" spans="1:14" x14ac:dyDescent="0.25">
      <c r="A112" s="241" t="str">
        <f>IF('For Requestors'!C107=0,"",'For Requestors'!C107)</f>
        <v/>
      </c>
      <c r="B112" s="175" t="str">
        <f>IFERROR('For Estimators'!V112*$O$4,"")</f>
        <v/>
      </c>
      <c r="C112" s="111" t="str">
        <f>IF('For Estimators'!X112*60000 = 0,"",'For Estimators'!X112*60000)</f>
        <v/>
      </c>
      <c r="D112" s="139"/>
      <c r="E112" s="139" t="str">
        <f>IF('For Estimators'!Y112*10000 = 0,"",'For Estimators'!Y112*10000)</f>
        <v/>
      </c>
      <c r="F112" s="139"/>
      <c r="G112" s="139"/>
      <c r="H112" s="139" t="str">
        <f t="shared" si="4"/>
        <v/>
      </c>
      <c r="I112" s="139" t="str">
        <f>IF('For Estimators'!X112*6300 = 0,"",'For Estimators'!X112*6300)</f>
        <v/>
      </c>
      <c r="J112" s="139" t="str">
        <f>IF('For Estimators'!Z112*5200 = 0,"",'For Estimators'!Z112*5200)</f>
        <v/>
      </c>
      <c r="K112" s="139" t="str">
        <f t="shared" si="5"/>
        <v/>
      </c>
      <c r="L112" s="139" t="str">
        <f>IF(AND('For Estimators'!X112 = 0,  'For Estimators'!Z112 = 0),"",61000)</f>
        <v/>
      </c>
      <c r="M112" s="185" t="str">
        <f>IF('For Estimators'!W112="", "",'For Estimators'!W112)</f>
        <v/>
      </c>
      <c r="N112" s="139" t="str">
        <f>IF('For Estimators'!AA112="", "",'For Estimators'!AA112)</f>
        <v/>
      </c>
    </row>
    <row r="113" spans="1:14" x14ac:dyDescent="0.25">
      <c r="A113" s="241" t="str">
        <f>IF('For Requestors'!C108=0,"",'For Requestors'!C108)</f>
        <v/>
      </c>
      <c r="B113" s="175" t="str">
        <f>IFERROR('For Estimators'!V113*$O$4,"")</f>
        <v/>
      </c>
      <c r="C113" s="111" t="str">
        <f>IF('For Estimators'!X113*60000 = 0,"",'For Estimators'!X113*60000)</f>
        <v/>
      </c>
      <c r="D113" s="139"/>
      <c r="E113" s="139" t="str">
        <f>IF('For Estimators'!Y113*10000 = 0,"",'For Estimators'!Y113*10000)</f>
        <v/>
      </c>
      <c r="F113" s="139"/>
      <c r="G113" s="139"/>
      <c r="H113" s="139" t="str">
        <f t="shared" si="4"/>
        <v/>
      </c>
      <c r="I113" s="139" t="str">
        <f>IF('For Estimators'!X113*6300 = 0,"",'For Estimators'!X113*6300)</f>
        <v/>
      </c>
      <c r="J113" s="139" t="str">
        <f>IF('For Estimators'!Z113*5200 = 0,"",'For Estimators'!Z113*5200)</f>
        <v/>
      </c>
      <c r="K113" s="139" t="str">
        <f t="shared" si="5"/>
        <v/>
      </c>
      <c r="L113" s="139" t="str">
        <f>IF(AND('For Estimators'!X113 = 0,  'For Estimators'!Z113 = 0),"",61000)</f>
        <v/>
      </c>
      <c r="M113" s="185" t="str">
        <f>IF('For Estimators'!W113="", "",'For Estimators'!W113)</f>
        <v/>
      </c>
      <c r="N113" s="139" t="str">
        <f>IF('For Estimators'!AA113="", "",'For Estimators'!AA113)</f>
        <v/>
      </c>
    </row>
    <row r="114" spans="1:14" x14ac:dyDescent="0.25">
      <c r="A114" s="241" t="str">
        <f>IF('For Requestors'!C109=0,"",'For Requestors'!C109)</f>
        <v/>
      </c>
      <c r="B114" s="175" t="str">
        <f>IFERROR('For Estimators'!V114*$O$4,"")</f>
        <v/>
      </c>
      <c r="C114" s="111" t="str">
        <f>IF('For Estimators'!X114*60000 = 0,"",'For Estimators'!X114*60000)</f>
        <v/>
      </c>
      <c r="D114" s="139"/>
      <c r="E114" s="139" t="str">
        <f>IF('For Estimators'!Y114*10000 = 0,"",'For Estimators'!Y114*10000)</f>
        <v/>
      </c>
      <c r="F114" s="139"/>
      <c r="G114" s="139"/>
      <c r="H114" s="139" t="str">
        <f t="shared" si="4"/>
        <v/>
      </c>
      <c r="I114" s="139" t="str">
        <f>IF('For Estimators'!X114*6300 = 0,"",'For Estimators'!X114*6300)</f>
        <v/>
      </c>
      <c r="J114" s="139" t="str">
        <f>IF('For Estimators'!Z114*5200 = 0,"",'For Estimators'!Z114*5200)</f>
        <v/>
      </c>
      <c r="K114" s="139" t="str">
        <f t="shared" si="5"/>
        <v/>
      </c>
      <c r="L114" s="139" t="str">
        <f>IF(AND('For Estimators'!X114 = 0,  'For Estimators'!Z114 = 0),"",61000)</f>
        <v/>
      </c>
      <c r="M114" s="185" t="str">
        <f>IF('For Estimators'!W114="", "",'For Estimators'!W114)</f>
        <v/>
      </c>
      <c r="N114" s="139" t="str">
        <f>IF('For Estimators'!AA114="", "",'For Estimators'!AA114)</f>
        <v/>
      </c>
    </row>
    <row r="115" spans="1:14" x14ac:dyDescent="0.25">
      <c r="A115" s="241" t="str">
        <f>IF('For Requestors'!C110=0,"",'For Requestors'!C110)</f>
        <v/>
      </c>
      <c r="B115" s="175" t="str">
        <f>IFERROR('For Estimators'!V115*$O$4,"")</f>
        <v/>
      </c>
      <c r="C115" s="111" t="str">
        <f>IF('For Estimators'!X115*60000 = 0,"",'For Estimators'!X115*60000)</f>
        <v/>
      </c>
      <c r="D115" s="139"/>
      <c r="E115" s="139" t="str">
        <f>IF('For Estimators'!Y115*10000 = 0,"",'For Estimators'!Y115*10000)</f>
        <v/>
      </c>
      <c r="F115" s="139"/>
      <c r="G115" s="139"/>
      <c r="H115" s="139" t="str">
        <f t="shared" si="4"/>
        <v/>
      </c>
      <c r="I115" s="139" t="str">
        <f>IF('For Estimators'!X115*6300 = 0,"",'For Estimators'!X115*6300)</f>
        <v/>
      </c>
      <c r="J115" s="139" t="str">
        <f>IF('For Estimators'!Z115*5200 = 0,"",'For Estimators'!Z115*5200)</f>
        <v/>
      </c>
      <c r="K115" s="139" t="str">
        <f t="shared" si="5"/>
        <v/>
      </c>
      <c r="L115" s="139" t="str">
        <f>IF(AND('For Estimators'!X115 = 0,  'For Estimators'!Z115 = 0),"",61000)</f>
        <v/>
      </c>
      <c r="M115" s="185" t="str">
        <f>IF('For Estimators'!W115="", "",'For Estimators'!W115)</f>
        <v/>
      </c>
      <c r="N115" s="139" t="str">
        <f>IF('For Estimators'!AA115="", "",'For Estimators'!AA115)</f>
        <v/>
      </c>
    </row>
    <row r="116" spans="1:14" x14ac:dyDescent="0.25">
      <c r="A116" s="241" t="str">
        <f>IF('For Requestors'!C111=0,"",'For Requestors'!C111)</f>
        <v/>
      </c>
      <c r="B116" s="175" t="str">
        <f>IFERROR('For Estimators'!V116*$O$4,"")</f>
        <v/>
      </c>
      <c r="C116" s="111" t="str">
        <f>IF('For Estimators'!X116*60000 = 0,"",'For Estimators'!X116*60000)</f>
        <v/>
      </c>
      <c r="D116" s="139"/>
      <c r="E116" s="139" t="str">
        <f>IF('For Estimators'!Y116*10000 = 0,"",'For Estimators'!Y116*10000)</f>
        <v/>
      </c>
      <c r="F116" s="139"/>
      <c r="G116" s="139"/>
      <c r="H116" s="139" t="str">
        <f t="shared" si="4"/>
        <v/>
      </c>
      <c r="I116" s="139" t="str">
        <f>IF('For Estimators'!X116*6300 = 0,"",'For Estimators'!X116*6300)</f>
        <v/>
      </c>
      <c r="J116" s="139" t="str">
        <f>IF('For Estimators'!Z116*5200 = 0,"",'For Estimators'!Z116*5200)</f>
        <v/>
      </c>
      <c r="K116" s="139" t="str">
        <f t="shared" si="5"/>
        <v/>
      </c>
      <c r="L116" s="139" t="str">
        <f>IF(AND('For Estimators'!X116 = 0,  'For Estimators'!Z116 = 0),"",61000)</f>
        <v/>
      </c>
      <c r="M116" s="185" t="str">
        <f>IF('For Estimators'!W116="", "",'For Estimators'!W116)</f>
        <v/>
      </c>
      <c r="N116" s="139" t="str">
        <f>IF('For Estimators'!AA116="", "",'For Estimators'!AA116)</f>
        <v/>
      </c>
    </row>
    <row r="117" spans="1:14" x14ac:dyDescent="0.25">
      <c r="A117" s="241" t="str">
        <f>IF('For Requestors'!C112=0,"",'For Requestors'!C112)</f>
        <v/>
      </c>
      <c r="B117" s="175" t="str">
        <f>IFERROR('For Estimators'!V117*$O$4,"")</f>
        <v/>
      </c>
      <c r="C117" s="111" t="str">
        <f>IF('For Estimators'!X117*60000 = 0,"",'For Estimators'!X117*60000)</f>
        <v/>
      </c>
      <c r="D117" s="139"/>
      <c r="E117" s="139" t="str">
        <f>IF('For Estimators'!Y117*10000 = 0,"",'For Estimators'!Y117*10000)</f>
        <v/>
      </c>
      <c r="F117" s="139"/>
      <c r="G117" s="139"/>
      <c r="H117" s="139" t="str">
        <f t="shared" si="4"/>
        <v/>
      </c>
      <c r="I117" s="139" t="str">
        <f>IF('For Estimators'!X117*6300 = 0,"",'For Estimators'!X117*6300)</f>
        <v/>
      </c>
      <c r="J117" s="139" t="str">
        <f>IF('For Estimators'!Z117*5200 = 0,"",'For Estimators'!Z117*5200)</f>
        <v/>
      </c>
      <c r="K117" s="139" t="str">
        <f t="shared" si="5"/>
        <v/>
      </c>
      <c r="L117" s="139" t="str">
        <f>IF(AND('For Estimators'!X117 = 0,  'For Estimators'!Z117 = 0),"",61000)</f>
        <v/>
      </c>
      <c r="M117" s="185" t="str">
        <f>IF('For Estimators'!W117="", "",'For Estimators'!W117)</f>
        <v/>
      </c>
      <c r="N117" s="139" t="str">
        <f>IF('For Estimators'!AA117="", "",'For Estimators'!AA117)</f>
        <v/>
      </c>
    </row>
    <row r="118" spans="1:14" x14ac:dyDescent="0.25">
      <c r="A118" s="241" t="str">
        <f>IF('For Requestors'!C113=0,"",'For Requestors'!C113)</f>
        <v/>
      </c>
      <c r="B118" s="175" t="str">
        <f>IFERROR('For Estimators'!V118*$O$4,"")</f>
        <v/>
      </c>
      <c r="C118" s="111" t="str">
        <f>IF('For Estimators'!X118*60000 = 0,"",'For Estimators'!X118*60000)</f>
        <v/>
      </c>
      <c r="D118" s="139"/>
      <c r="E118" s="139" t="str">
        <f>IF('For Estimators'!Y118*10000 = 0,"",'For Estimators'!Y118*10000)</f>
        <v/>
      </c>
      <c r="F118" s="139"/>
      <c r="G118" s="139"/>
      <c r="H118" s="139" t="str">
        <f t="shared" si="4"/>
        <v/>
      </c>
      <c r="I118" s="139" t="str">
        <f>IF('For Estimators'!X118*6300 = 0,"",'For Estimators'!X118*6300)</f>
        <v/>
      </c>
      <c r="J118" s="139" t="str">
        <f>IF('For Estimators'!Z118*5200 = 0,"",'For Estimators'!Z118*5200)</f>
        <v/>
      </c>
      <c r="K118" s="139" t="str">
        <f t="shared" si="5"/>
        <v/>
      </c>
      <c r="L118" s="139" t="str">
        <f>IF(AND('For Estimators'!X118 = 0,  'For Estimators'!Z118 = 0),"",61000)</f>
        <v/>
      </c>
      <c r="M118" s="185" t="str">
        <f>IF('For Estimators'!W118="", "",'For Estimators'!W118)</f>
        <v/>
      </c>
      <c r="N118" s="139" t="str">
        <f>IF('For Estimators'!AA118="", "",'For Estimators'!AA118)</f>
        <v/>
      </c>
    </row>
    <row r="119" spans="1:14" x14ac:dyDescent="0.25">
      <c r="A119" s="241" t="str">
        <f>IF('For Requestors'!C114=0,"",'For Requestors'!C114)</f>
        <v/>
      </c>
      <c r="B119" s="175" t="str">
        <f>IFERROR('For Estimators'!V119*$O$4,"")</f>
        <v/>
      </c>
      <c r="C119" s="111" t="str">
        <f>IF('For Estimators'!X119*60000 = 0,"",'For Estimators'!X119*60000)</f>
        <v/>
      </c>
      <c r="D119" s="139"/>
      <c r="E119" s="139" t="str">
        <f>IF('For Estimators'!Y119*10000 = 0,"",'For Estimators'!Y119*10000)</f>
        <v/>
      </c>
      <c r="F119" s="139"/>
      <c r="G119" s="139"/>
      <c r="H119" s="139" t="str">
        <f t="shared" si="4"/>
        <v/>
      </c>
      <c r="I119" s="139" t="str">
        <f>IF('For Estimators'!X119*6300 = 0,"",'For Estimators'!X119*6300)</f>
        <v/>
      </c>
      <c r="J119" s="139" t="str">
        <f>IF('For Estimators'!Z119*5200 = 0,"",'For Estimators'!Z119*5200)</f>
        <v/>
      </c>
      <c r="K119" s="139" t="str">
        <f t="shared" si="5"/>
        <v/>
      </c>
      <c r="L119" s="139" t="str">
        <f>IF(AND('For Estimators'!X119 = 0,  'For Estimators'!Z119 = 0),"",61000)</f>
        <v/>
      </c>
      <c r="M119" s="185" t="str">
        <f>IF('For Estimators'!W119="", "",'For Estimators'!W119)</f>
        <v/>
      </c>
      <c r="N119" s="139" t="str">
        <f>IF('For Estimators'!AA119="", "",'For Estimators'!AA119)</f>
        <v/>
      </c>
    </row>
    <row r="120" spans="1:14" x14ac:dyDescent="0.25">
      <c r="A120" s="241" t="str">
        <f>IF('For Requestors'!C115=0,"",'For Requestors'!C115)</f>
        <v/>
      </c>
      <c r="B120" s="175" t="str">
        <f>IFERROR('For Estimators'!V120*$O$4,"")</f>
        <v/>
      </c>
      <c r="C120" s="111" t="str">
        <f>IF('For Estimators'!X120*60000 = 0,"",'For Estimators'!X120*60000)</f>
        <v/>
      </c>
      <c r="D120" s="139"/>
      <c r="E120" s="139" t="str">
        <f>IF('For Estimators'!Y120*10000 = 0,"",'For Estimators'!Y120*10000)</f>
        <v/>
      </c>
      <c r="F120" s="139"/>
      <c r="G120" s="139"/>
      <c r="H120" s="139" t="str">
        <f t="shared" si="4"/>
        <v/>
      </c>
      <c r="I120" s="139" t="str">
        <f>IF('For Estimators'!X120*6300 = 0,"",'For Estimators'!X120*6300)</f>
        <v/>
      </c>
      <c r="J120" s="139" t="str">
        <f>IF('For Estimators'!Z120*5200 = 0,"",'For Estimators'!Z120*5200)</f>
        <v/>
      </c>
      <c r="K120" s="139" t="str">
        <f t="shared" si="5"/>
        <v/>
      </c>
      <c r="L120" s="139" t="str">
        <f>IF(AND('For Estimators'!X120 = 0,  'For Estimators'!Z120 = 0),"",61000)</f>
        <v/>
      </c>
      <c r="M120" s="185" t="str">
        <f>IF('For Estimators'!W120="", "",'For Estimators'!W120)</f>
        <v/>
      </c>
      <c r="N120" s="139" t="str">
        <f>IF('For Estimators'!AA120="", "",'For Estimators'!AA120)</f>
        <v/>
      </c>
    </row>
    <row r="121" spans="1:14" x14ac:dyDescent="0.25">
      <c r="A121" s="241" t="str">
        <f>IF('For Requestors'!C116=0,"",'For Requestors'!C116)</f>
        <v/>
      </c>
      <c r="B121" s="175" t="str">
        <f>IFERROR('For Estimators'!V121*$O$4,"")</f>
        <v/>
      </c>
      <c r="C121" s="111" t="str">
        <f>IF('For Estimators'!X121*60000 = 0,"",'For Estimators'!X121*60000)</f>
        <v/>
      </c>
      <c r="D121" s="139"/>
      <c r="E121" s="139" t="str">
        <f>IF('For Estimators'!Y121*10000 = 0,"",'For Estimators'!Y121*10000)</f>
        <v/>
      </c>
      <c r="F121" s="139"/>
      <c r="G121" s="139"/>
      <c r="H121" s="139" t="str">
        <f t="shared" si="4"/>
        <v/>
      </c>
      <c r="I121" s="139" t="str">
        <f>IF('For Estimators'!X121*6300 = 0,"",'For Estimators'!X121*6300)</f>
        <v/>
      </c>
      <c r="J121" s="139" t="str">
        <f>IF('For Estimators'!Z121*5200 = 0,"",'For Estimators'!Z121*5200)</f>
        <v/>
      </c>
      <c r="K121" s="139" t="str">
        <f t="shared" si="5"/>
        <v/>
      </c>
      <c r="L121" s="139" t="str">
        <f>IF(AND('For Estimators'!X121 = 0,  'For Estimators'!Z121 = 0),"",61000)</f>
        <v/>
      </c>
      <c r="M121" s="185" t="str">
        <f>IF('For Estimators'!W121="", "",'For Estimators'!W121)</f>
        <v/>
      </c>
      <c r="N121" s="139" t="str">
        <f>IF('For Estimators'!AA121="", "",'For Estimators'!AA121)</f>
        <v/>
      </c>
    </row>
    <row r="122" spans="1:14" x14ac:dyDescent="0.25">
      <c r="A122" s="241" t="str">
        <f>IF('For Requestors'!C117=0,"",'For Requestors'!C117)</f>
        <v/>
      </c>
      <c r="B122" s="175" t="str">
        <f>IFERROR('For Estimators'!V122*$O$4,"")</f>
        <v/>
      </c>
      <c r="C122" s="111" t="str">
        <f>IF('For Estimators'!X122*60000 = 0,"",'For Estimators'!X122*60000)</f>
        <v/>
      </c>
      <c r="D122" s="139"/>
      <c r="E122" s="139" t="str">
        <f>IF('For Estimators'!Y122*10000 = 0,"",'For Estimators'!Y122*10000)</f>
        <v/>
      </c>
      <c r="F122" s="139"/>
      <c r="G122" s="139"/>
      <c r="H122" s="139" t="str">
        <f t="shared" si="4"/>
        <v/>
      </c>
      <c r="I122" s="139" t="str">
        <f>IF('For Estimators'!X122*6300 = 0,"",'For Estimators'!X122*6300)</f>
        <v/>
      </c>
      <c r="J122" s="139" t="str">
        <f>IF('For Estimators'!Z122*5200 = 0,"",'For Estimators'!Z122*5200)</f>
        <v/>
      </c>
      <c r="K122" s="139" t="str">
        <f t="shared" si="5"/>
        <v/>
      </c>
      <c r="L122" s="139" t="str">
        <f>IF(AND('For Estimators'!X122 = 0,  'For Estimators'!Z122 = 0),"",61000)</f>
        <v/>
      </c>
      <c r="M122" s="185" t="str">
        <f>IF('For Estimators'!W122="", "",'For Estimators'!W122)</f>
        <v/>
      </c>
      <c r="N122" s="139" t="str">
        <f>IF('For Estimators'!AA122="", "",'For Estimators'!AA122)</f>
        <v/>
      </c>
    </row>
    <row r="123" spans="1:14" x14ac:dyDescent="0.25">
      <c r="A123" s="241" t="str">
        <f>IF('For Requestors'!C118=0,"",'For Requestors'!C118)</f>
        <v/>
      </c>
      <c r="B123" s="175" t="str">
        <f>IFERROR('For Estimators'!V123*$O$4,"")</f>
        <v/>
      </c>
      <c r="C123" s="111" t="str">
        <f>IF('For Estimators'!X123*60000 = 0,"",'For Estimators'!X123*60000)</f>
        <v/>
      </c>
      <c r="D123" s="139"/>
      <c r="E123" s="139" t="str">
        <f>IF('For Estimators'!Y123*10000 = 0,"",'For Estimators'!Y123*10000)</f>
        <v/>
      </c>
      <c r="F123" s="139"/>
      <c r="G123" s="139"/>
      <c r="H123" s="139" t="str">
        <f t="shared" si="4"/>
        <v/>
      </c>
      <c r="I123" s="139" t="str">
        <f>IF('For Estimators'!X123*6300 = 0,"",'For Estimators'!X123*6300)</f>
        <v/>
      </c>
      <c r="J123" s="139" t="str">
        <f>IF('For Estimators'!Z123*5200 = 0,"",'For Estimators'!Z123*5200)</f>
        <v/>
      </c>
      <c r="K123" s="139" t="str">
        <f t="shared" si="5"/>
        <v/>
      </c>
      <c r="L123" s="139" t="str">
        <f>IF(AND('For Estimators'!X123 = 0,  'For Estimators'!Z123 = 0),"",61000)</f>
        <v/>
      </c>
      <c r="M123" s="185" t="str">
        <f>IF('For Estimators'!W123="", "",'For Estimators'!W123)</f>
        <v/>
      </c>
      <c r="N123" s="139" t="str">
        <f>IF('For Estimators'!AA123="", "",'For Estimators'!AA123)</f>
        <v/>
      </c>
    </row>
    <row r="124" spans="1:14" x14ac:dyDescent="0.25">
      <c r="A124" s="241" t="str">
        <f>IF('For Requestors'!C119=0,"",'For Requestors'!C119)</f>
        <v/>
      </c>
      <c r="B124" s="175" t="str">
        <f>IFERROR('For Estimators'!V124*$O$4,"")</f>
        <v/>
      </c>
      <c r="C124" s="111" t="str">
        <f>IF('For Estimators'!X124*60000 = 0,"",'For Estimators'!X124*60000)</f>
        <v/>
      </c>
      <c r="D124" s="139"/>
      <c r="E124" s="139" t="str">
        <f>IF('For Estimators'!Y124*10000 = 0,"",'For Estimators'!Y124*10000)</f>
        <v/>
      </c>
      <c r="F124" s="139"/>
      <c r="G124" s="139"/>
      <c r="H124" s="139" t="str">
        <f t="shared" si="4"/>
        <v/>
      </c>
      <c r="I124" s="139" t="str">
        <f>IF('For Estimators'!X124*6300 = 0,"",'For Estimators'!X124*6300)</f>
        <v/>
      </c>
      <c r="J124" s="139" t="str">
        <f>IF('For Estimators'!Z124*5200 = 0,"",'For Estimators'!Z124*5200)</f>
        <v/>
      </c>
      <c r="K124" s="139" t="str">
        <f t="shared" si="5"/>
        <v/>
      </c>
      <c r="L124" s="139" t="str">
        <f>IF(AND('For Estimators'!X124 = 0,  'For Estimators'!Z124 = 0),"",61000)</f>
        <v/>
      </c>
      <c r="M124" s="185" t="str">
        <f>IF('For Estimators'!W124="", "",'For Estimators'!W124)</f>
        <v/>
      </c>
      <c r="N124" s="139" t="str">
        <f>IF('For Estimators'!AA124="", "",'For Estimators'!AA124)</f>
        <v/>
      </c>
    </row>
    <row r="125" spans="1:14" x14ac:dyDescent="0.25">
      <c r="A125" s="241" t="str">
        <f>IF('For Requestors'!C120=0,"",'For Requestors'!C120)</f>
        <v/>
      </c>
      <c r="B125" s="175" t="str">
        <f>IFERROR('For Estimators'!V125*$O$4,"")</f>
        <v/>
      </c>
      <c r="C125" s="111" t="str">
        <f>IF('For Estimators'!X125*60000 = 0,"",'For Estimators'!X125*60000)</f>
        <v/>
      </c>
      <c r="D125" s="139"/>
      <c r="E125" s="139" t="str">
        <f>IF('For Estimators'!Y125*10000 = 0,"",'For Estimators'!Y125*10000)</f>
        <v/>
      </c>
      <c r="F125" s="139"/>
      <c r="G125" s="139"/>
      <c r="H125" s="139" t="str">
        <f t="shared" si="4"/>
        <v/>
      </c>
      <c r="I125" s="139" t="str">
        <f>IF('For Estimators'!X125*6300 = 0,"",'For Estimators'!X125*6300)</f>
        <v/>
      </c>
      <c r="J125" s="139" t="str">
        <f>IF('For Estimators'!Z125*5200 = 0,"",'For Estimators'!Z125*5200)</f>
        <v/>
      </c>
      <c r="K125" s="139" t="str">
        <f t="shared" si="5"/>
        <v/>
      </c>
      <c r="L125" s="139" t="str">
        <f>IF(AND('For Estimators'!X125 = 0,  'For Estimators'!Z125 = 0),"",61000)</f>
        <v/>
      </c>
      <c r="M125" s="185" t="str">
        <f>IF('For Estimators'!W125="", "",'For Estimators'!W125)</f>
        <v/>
      </c>
      <c r="N125" s="139" t="str">
        <f>IF('For Estimators'!AA125="", "",'For Estimators'!AA125)</f>
        <v/>
      </c>
    </row>
    <row r="126" spans="1:14" x14ac:dyDescent="0.25">
      <c r="A126" s="241" t="str">
        <f>IF('For Requestors'!C121=0,"",'For Requestors'!C121)</f>
        <v/>
      </c>
      <c r="B126" s="175" t="str">
        <f>IFERROR('For Estimators'!V126*$O$4,"")</f>
        <v/>
      </c>
      <c r="C126" s="111" t="str">
        <f>IF('For Estimators'!X126*60000 = 0,"",'For Estimators'!X126*60000)</f>
        <v/>
      </c>
      <c r="D126" s="139"/>
      <c r="E126" s="139" t="str">
        <f>IF('For Estimators'!Y126*10000 = 0,"",'For Estimators'!Y126*10000)</f>
        <v/>
      </c>
      <c r="F126" s="139"/>
      <c r="G126" s="139"/>
      <c r="H126" s="139" t="str">
        <f t="shared" si="4"/>
        <v/>
      </c>
      <c r="I126" s="139" t="str">
        <f>IF('For Estimators'!X126*6300 = 0,"",'For Estimators'!X126*6300)</f>
        <v/>
      </c>
      <c r="J126" s="139" t="str">
        <f>IF('For Estimators'!Z126*5200 = 0,"",'For Estimators'!Z126*5200)</f>
        <v/>
      </c>
      <c r="K126" s="139" t="str">
        <f t="shared" si="5"/>
        <v/>
      </c>
      <c r="L126" s="139" t="str">
        <f>IF(AND('For Estimators'!X126 = 0,  'For Estimators'!Z126 = 0),"",61000)</f>
        <v/>
      </c>
      <c r="M126" s="185" t="str">
        <f>IF('For Estimators'!W126="", "",'For Estimators'!W126)</f>
        <v/>
      </c>
      <c r="N126" s="139" t="str">
        <f>IF('For Estimators'!AA126="", "",'For Estimators'!AA126)</f>
        <v/>
      </c>
    </row>
    <row r="127" spans="1:14" x14ac:dyDescent="0.25">
      <c r="A127" s="241" t="str">
        <f>IF('For Requestors'!C122=0,"",'For Requestors'!C122)</f>
        <v/>
      </c>
      <c r="B127" s="175" t="str">
        <f>IFERROR('For Estimators'!V127*$O$4,"")</f>
        <v/>
      </c>
      <c r="C127" s="111" t="str">
        <f>IF('For Estimators'!X127*60000 = 0,"",'For Estimators'!X127*60000)</f>
        <v/>
      </c>
      <c r="D127" s="139"/>
      <c r="E127" s="139" t="str">
        <f>IF('For Estimators'!Y127*10000 = 0,"",'For Estimators'!Y127*10000)</f>
        <v/>
      </c>
      <c r="F127" s="139"/>
      <c r="G127" s="139"/>
      <c r="H127" s="139" t="str">
        <f t="shared" si="4"/>
        <v/>
      </c>
      <c r="I127" s="139" t="str">
        <f>IF('For Estimators'!X127*6300 = 0,"",'For Estimators'!X127*6300)</f>
        <v/>
      </c>
      <c r="J127" s="139" t="str">
        <f>IF('For Estimators'!Z127*5200 = 0,"",'For Estimators'!Z127*5200)</f>
        <v/>
      </c>
      <c r="K127" s="139" t="str">
        <f t="shared" si="5"/>
        <v/>
      </c>
      <c r="L127" s="139" t="str">
        <f>IF(AND('For Estimators'!X127 = 0,  'For Estimators'!Z127 = 0),"",61000)</f>
        <v/>
      </c>
      <c r="M127" s="185" t="str">
        <f>IF('For Estimators'!W127="", "",'For Estimators'!W127)</f>
        <v/>
      </c>
      <c r="N127" s="139" t="str">
        <f>IF('For Estimators'!AA127="", "",'For Estimators'!AA127)</f>
        <v/>
      </c>
    </row>
    <row r="128" spans="1:14" x14ac:dyDescent="0.25">
      <c r="A128" s="241" t="str">
        <f>IF('For Requestors'!C123=0,"",'For Requestors'!C123)</f>
        <v/>
      </c>
      <c r="B128" s="175" t="str">
        <f>IFERROR('For Estimators'!V128*$O$4,"")</f>
        <v/>
      </c>
      <c r="C128" s="111" t="str">
        <f>IF('For Estimators'!X128*60000 = 0,"",'For Estimators'!X128*60000)</f>
        <v/>
      </c>
      <c r="D128" s="139"/>
      <c r="E128" s="139" t="str">
        <f>IF('For Estimators'!Y128*10000 = 0,"",'For Estimators'!Y128*10000)</f>
        <v/>
      </c>
      <c r="F128" s="139"/>
      <c r="G128" s="139"/>
      <c r="H128" s="139" t="str">
        <f t="shared" si="4"/>
        <v/>
      </c>
      <c r="I128" s="139" t="str">
        <f>IF('For Estimators'!X128*6300 = 0,"",'For Estimators'!X128*6300)</f>
        <v/>
      </c>
      <c r="J128" s="139" t="str">
        <f>IF('For Estimators'!Z128*5200 = 0,"",'For Estimators'!Z128*5200)</f>
        <v/>
      </c>
      <c r="K128" s="139" t="str">
        <f t="shared" si="5"/>
        <v/>
      </c>
      <c r="L128" s="139" t="str">
        <f>IF(AND('For Estimators'!X128 = 0,  'For Estimators'!Z128 = 0),"",61000)</f>
        <v/>
      </c>
      <c r="M128" s="185" t="str">
        <f>IF('For Estimators'!W128="", "",'For Estimators'!W128)</f>
        <v/>
      </c>
      <c r="N128" s="139" t="str">
        <f>IF('For Estimators'!AA128="", "",'For Estimators'!AA128)</f>
        <v/>
      </c>
    </row>
    <row r="129" spans="1:14" x14ac:dyDescent="0.25">
      <c r="A129" s="241" t="str">
        <f>IF('For Requestors'!C124=0,"",'For Requestors'!C124)</f>
        <v/>
      </c>
      <c r="B129" s="175" t="str">
        <f>IFERROR('For Estimators'!V129*$O$4,"")</f>
        <v/>
      </c>
      <c r="C129" s="111" t="str">
        <f>IF('For Estimators'!X129*60000 = 0,"",'For Estimators'!X129*60000)</f>
        <v/>
      </c>
      <c r="D129" s="139"/>
      <c r="E129" s="139" t="str">
        <f>IF('For Estimators'!Y129*10000 = 0,"",'For Estimators'!Y129*10000)</f>
        <v/>
      </c>
      <c r="F129" s="139"/>
      <c r="G129" s="139"/>
      <c r="H129" s="139" t="str">
        <f t="shared" si="4"/>
        <v/>
      </c>
      <c r="I129" s="139" t="str">
        <f>IF('For Estimators'!X129*6300 = 0,"",'For Estimators'!X129*6300)</f>
        <v/>
      </c>
      <c r="J129" s="139" t="str">
        <f>IF('For Estimators'!Z129*5200 = 0,"",'For Estimators'!Z129*5200)</f>
        <v/>
      </c>
      <c r="K129" s="139" t="str">
        <f t="shared" si="5"/>
        <v/>
      </c>
      <c r="L129" s="139" t="str">
        <f>IF(AND('For Estimators'!X129 = 0,  'For Estimators'!Z129 = 0),"",61000)</f>
        <v/>
      </c>
      <c r="M129" s="185" t="str">
        <f>IF('For Estimators'!W129="", "",'For Estimators'!W129)</f>
        <v/>
      </c>
      <c r="N129" s="139" t="str">
        <f>IF('For Estimators'!AA129="", "",'For Estimators'!AA129)</f>
        <v/>
      </c>
    </row>
    <row r="130" spans="1:14" x14ac:dyDescent="0.25">
      <c r="A130" s="241" t="str">
        <f>IF('For Requestors'!C125=0,"",'For Requestors'!C125)</f>
        <v/>
      </c>
      <c r="B130" s="175" t="str">
        <f>IFERROR('For Estimators'!V130*$O$4,"")</f>
        <v/>
      </c>
      <c r="C130" s="111" t="str">
        <f>IF('For Estimators'!X130*60000 = 0,"",'For Estimators'!X130*60000)</f>
        <v/>
      </c>
      <c r="D130" s="139"/>
      <c r="E130" s="139" t="str">
        <f>IF('For Estimators'!Y130*10000 = 0,"",'For Estimators'!Y130*10000)</f>
        <v/>
      </c>
      <c r="F130" s="139"/>
      <c r="G130" s="139"/>
      <c r="H130" s="139" t="str">
        <f t="shared" si="4"/>
        <v/>
      </c>
      <c r="I130" s="139" t="str">
        <f>IF('For Estimators'!X130*6300 = 0,"",'For Estimators'!X130*6300)</f>
        <v/>
      </c>
      <c r="J130" s="139" t="str">
        <f>IF('For Estimators'!Z130*5200 = 0,"",'For Estimators'!Z130*5200)</f>
        <v/>
      </c>
      <c r="K130" s="139" t="str">
        <f t="shared" si="5"/>
        <v/>
      </c>
      <c r="L130" s="139" t="str">
        <f>IF(AND('For Estimators'!X130 = 0,  'For Estimators'!Z130 = 0),"",61000)</f>
        <v/>
      </c>
      <c r="M130" s="185" t="str">
        <f>IF('For Estimators'!W130="", "",'For Estimators'!W130)</f>
        <v/>
      </c>
      <c r="N130" s="139" t="str">
        <f>IF('For Estimators'!AA130="", "",'For Estimators'!AA130)</f>
        <v/>
      </c>
    </row>
    <row r="131" spans="1:14" x14ac:dyDescent="0.25">
      <c r="A131" s="241" t="str">
        <f>IF('For Requestors'!C126=0,"",'For Requestors'!C126)</f>
        <v/>
      </c>
      <c r="B131" s="175" t="str">
        <f>IFERROR('For Estimators'!V131*$O$4,"")</f>
        <v/>
      </c>
      <c r="C131" s="111" t="str">
        <f>IF('For Estimators'!X131*60000 = 0,"",'For Estimators'!X131*60000)</f>
        <v/>
      </c>
      <c r="D131" s="139"/>
      <c r="E131" s="139" t="str">
        <f>IF('For Estimators'!Y131*10000 = 0,"",'For Estimators'!Y131*10000)</f>
        <v/>
      </c>
      <c r="F131" s="139"/>
      <c r="G131" s="139"/>
      <c r="H131" s="139" t="str">
        <f t="shared" si="4"/>
        <v/>
      </c>
      <c r="I131" s="139" t="str">
        <f>IF('For Estimators'!X131*6300 = 0,"",'For Estimators'!X131*6300)</f>
        <v/>
      </c>
      <c r="J131" s="139" t="str">
        <f>IF('For Estimators'!Z131*5200 = 0,"",'For Estimators'!Z131*5200)</f>
        <v/>
      </c>
      <c r="K131" s="139" t="str">
        <f t="shared" si="5"/>
        <v/>
      </c>
      <c r="L131" s="139" t="str">
        <f>IF(AND('For Estimators'!X131 = 0,  'For Estimators'!Z131 = 0),"",61000)</f>
        <v/>
      </c>
      <c r="M131" s="185" t="str">
        <f>IF('For Estimators'!W131="", "",'For Estimators'!W131)</f>
        <v/>
      </c>
      <c r="N131" s="139" t="str">
        <f>IF('For Estimators'!AA131="", "",'For Estimators'!AA131)</f>
        <v/>
      </c>
    </row>
    <row r="132" spans="1:14" x14ac:dyDescent="0.25">
      <c r="A132" s="241" t="str">
        <f>IF('For Requestors'!C127=0,"",'For Requestors'!C127)</f>
        <v/>
      </c>
      <c r="B132" s="175" t="str">
        <f>IFERROR('For Estimators'!V132*$O$4,"")</f>
        <v/>
      </c>
      <c r="C132" s="111" t="str">
        <f>IF('For Estimators'!X132*60000 = 0,"",'For Estimators'!X132*60000)</f>
        <v/>
      </c>
      <c r="D132" s="139"/>
      <c r="E132" s="139" t="str">
        <f>IF('For Estimators'!Y132*10000 = 0,"",'For Estimators'!Y132*10000)</f>
        <v/>
      </c>
      <c r="F132" s="139"/>
      <c r="G132" s="139"/>
      <c r="H132" s="139" t="str">
        <f t="shared" si="4"/>
        <v/>
      </c>
      <c r="I132" s="139" t="str">
        <f>IF('For Estimators'!X132*6300 = 0,"",'For Estimators'!X132*6300)</f>
        <v/>
      </c>
      <c r="J132" s="139" t="str">
        <f>IF('For Estimators'!Z132*5200 = 0,"",'For Estimators'!Z132*5200)</f>
        <v/>
      </c>
      <c r="K132" s="139" t="str">
        <f t="shared" si="5"/>
        <v/>
      </c>
      <c r="L132" s="139" t="str">
        <f>IF(AND('For Estimators'!X132 = 0,  'For Estimators'!Z132 = 0),"",61000)</f>
        <v/>
      </c>
      <c r="M132" s="185" t="str">
        <f>IF('For Estimators'!W132="", "",'For Estimators'!W132)</f>
        <v/>
      </c>
      <c r="N132" s="139" t="str">
        <f>IF('For Estimators'!AA132="", "",'For Estimators'!AA132)</f>
        <v/>
      </c>
    </row>
    <row r="133" spans="1:14" x14ac:dyDescent="0.25">
      <c r="A133" s="241" t="str">
        <f>IF('For Requestors'!C128=0,"",'For Requestors'!C128)</f>
        <v/>
      </c>
      <c r="B133" s="175" t="str">
        <f>IFERROR('For Estimators'!V133*$O$4,"")</f>
        <v/>
      </c>
      <c r="C133" s="111" t="str">
        <f>IF('For Estimators'!X133*60000 = 0,"",'For Estimators'!X133*60000)</f>
        <v/>
      </c>
      <c r="D133" s="139"/>
      <c r="E133" s="139" t="str">
        <f>IF('For Estimators'!Y133*10000 = 0,"",'For Estimators'!Y133*10000)</f>
        <v/>
      </c>
      <c r="F133" s="139"/>
      <c r="G133" s="139"/>
      <c r="H133" s="139" t="str">
        <f t="shared" si="4"/>
        <v/>
      </c>
      <c r="I133" s="139" t="str">
        <f>IF('For Estimators'!X133*6300 = 0,"",'For Estimators'!X133*6300)</f>
        <v/>
      </c>
      <c r="J133" s="139" t="str">
        <f>IF('For Estimators'!Z133*5200 = 0,"",'For Estimators'!Z133*5200)</f>
        <v/>
      </c>
      <c r="K133" s="139" t="str">
        <f t="shared" si="5"/>
        <v/>
      </c>
      <c r="L133" s="139" t="str">
        <f>IF(AND('For Estimators'!X133 = 0,  'For Estimators'!Z133 = 0),"",61000)</f>
        <v/>
      </c>
      <c r="M133" s="185" t="str">
        <f>IF('For Estimators'!W133="", "",'For Estimators'!W133)</f>
        <v/>
      </c>
      <c r="N133" s="139" t="str">
        <f>IF('For Estimators'!AA133="", "",'For Estimators'!AA133)</f>
        <v/>
      </c>
    </row>
    <row r="134" spans="1:14" x14ac:dyDescent="0.25">
      <c r="A134" s="241" t="str">
        <f>IF('For Requestors'!C129=0,"",'For Requestors'!C129)</f>
        <v/>
      </c>
      <c r="B134" s="175" t="str">
        <f>IFERROR('For Estimators'!V134*$O$4,"")</f>
        <v/>
      </c>
      <c r="C134" s="111" t="str">
        <f>IF('For Estimators'!X134*60000 = 0,"",'For Estimators'!X134*60000)</f>
        <v/>
      </c>
      <c r="D134" s="139"/>
      <c r="E134" s="139" t="str">
        <f>IF('For Estimators'!Y134*10000 = 0,"",'For Estimators'!Y134*10000)</f>
        <v/>
      </c>
      <c r="F134" s="139"/>
      <c r="G134" s="139"/>
      <c r="H134" s="139" t="str">
        <f t="shared" si="4"/>
        <v/>
      </c>
      <c r="I134" s="139" t="str">
        <f>IF('For Estimators'!X134*6300 = 0,"",'For Estimators'!X134*6300)</f>
        <v/>
      </c>
      <c r="J134" s="139" t="str">
        <f>IF('For Estimators'!Z134*5200 = 0,"",'For Estimators'!Z134*5200)</f>
        <v/>
      </c>
      <c r="K134" s="139" t="str">
        <f t="shared" si="5"/>
        <v/>
      </c>
      <c r="L134" s="139" t="str">
        <f>IF(AND('For Estimators'!X134 = 0,  'For Estimators'!Z134 = 0),"",61000)</f>
        <v/>
      </c>
      <c r="M134" s="185" t="str">
        <f>IF('For Estimators'!W134="", "",'For Estimators'!W134)</f>
        <v/>
      </c>
      <c r="N134" s="139" t="str">
        <f>IF('For Estimators'!AA134="", "",'For Estimators'!AA134)</f>
        <v/>
      </c>
    </row>
    <row r="135" spans="1:14" x14ac:dyDescent="0.25">
      <c r="A135" s="241" t="str">
        <f>IF('For Requestors'!C130=0,"",'For Requestors'!C130)</f>
        <v/>
      </c>
      <c r="B135" s="175" t="str">
        <f>IFERROR('For Estimators'!V135*$O$4,"")</f>
        <v/>
      </c>
      <c r="C135" s="111" t="str">
        <f>IF('For Estimators'!X135*60000 = 0,"",'For Estimators'!X135*60000)</f>
        <v/>
      </c>
      <c r="D135" s="139"/>
      <c r="E135" s="139" t="str">
        <f>IF('For Estimators'!Y135*10000 = 0,"",'For Estimators'!Y135*10000)</f>
        <v/>
      </c>
      <c r="F135" s="139"/>
      <c r="G135" s="139"/>
      <c r="H135" s="139" t="str">
        <f t="shared" si="4"/>
        <v/>
      </c>
      <c r="I135" s="139" t="str">
        <f>IF('For Estimators'!X135*6300 = 0,"",'For Estimators'!X135*6300)</f>
        <v/>
      </c>
      <c r="J135" s="139" t="str">
        <f>IF('For Estimators'!Z135*5200 = 0,"",'For Estimators'!Z135*5200)</f>
        <v/>
      </c>
      <c r="K135" s="139" t="str">
        <f t="shared" si="5"/>
        <v/>
      </c>
      <c r="L135" s="139" t="str">
        <f>IF(AND('For Estimators'!X135 = 0,  'For Estimators'!Z135 = 0),"",61000)</f>
        <v/>
      </c>
      <c r="M135" s="185" t="str">
        <f>IF('For Estimators'!W135="", "",'For Estimators'!W135)</f>
        <v/>
      </c>
      <c r="N135" s="139" t="str">
        <f>IF('For Estimators'!AA135="", "",'For Estimators'!AA135)</f>
        <v/>
      </c>
    </row>
    <row r="136" spans="1:14" x14ac:dyDescent="0.25">
      <c r="A136" s="241" t="str">
        <f>IF('For Requestors'!C131=0,"",'For Requestors'!C131)</f>
        <v/>
      </c>
      <c r="B136" s="175" t="str">
        <f>IFERROR('For Estimators'!V136*$O$4,"")</f>
        <v/>
      </c>
      <c r="C136" s="111" t="str">
        <f>IF('For Estimators'!X136*60000 = 0,"",'For Estimators'!X136*60000)</f>
        <v/>
      </c>
      <c r="D136" s="139"/>
      <c r="E136" s="139" t="str">
        <f>IF('For Estimators'!Y136*10000 = 0,"",'For Estimators'!Y136*10000)</f>
        <v/>
      </c>
      <c r="F136" s="139"/>
      <c r="G136" s="139"/>
      <c r="H136" s="139" t="str">
        <f t="shared" si="4"/>
        <v/>
      </c>
      <c r="I136" s="139" t="str">
        <f>IF('For Estimators'!X136*6300 = 0,"",'For Estimators'!X136*6300)</f>
        <v/>
      </c>
      <c r="J136" s="139" t="str">
        <f>IF('For Estimators'!Z136*5200 = 0,"",'For Estimators'!Z136*5200)</f>
        <v/>
      </c>
      <c r="K136" s="139" t="str">
        <f t="shared" si="5"/>
        <v/>
      </c>
      <c r="L136" s="139" t="str">
        <f>IF(AND('For Estimators'!X136 = 0,  'For Estimators'!Z136 = 0),"",61000)</f>
        <v/>
      </c>
      <c r="M136" s="185" t="str">
        <f>IF('For Estimators'!W136="", "",'For Estimators'!W136)</f>
        <v/>
      </c>
      <c r="N136" s="139" t="str">
        <f>IF('For Estimators'!AA136="", "",'For Estimators'!AA136)</f>
        <v/>
      </c>
    </row>
    <row r="137" spans="1:14" x14ac:dyDescent="0.25">
      <c r="A137" s="241" t="str">
        <f>IF('For Requestors'!C132=0,"",'For Requestors'!C132)</f>
        <v/>
      </c>
      <c r="B137" s="175" t="str">
        <f>IFERROR('For Estimators'!V137*$O$4,"")</f>
        <v/>
      </c>
      <c r="C137" s="111" t="str">
        <f>IF('For Estimators'!X137*60000 = 0,"",'For Estimators'!X137*60000)</f>
        <v/>
      </c>
      <c r="D137" s="139"/>
      <c r="E137" s="139" t="str">
        <f>IF('For Estimators'!Y137*10000 = 0,"",'For Estimators'!Y137*10000)</f>
        <v/>
      </c>
      <c r="F137" s="139"/>
      <c r="G137" s="139"/>
      <c r="H137" s="139" t="str">
        <f t="shared" si="4"/>
        <v/>
      </c>
      <c r="I137" s="139" t="str">
        <f>IF('For Estimators'!X137*6300 = 0,"",'For Estimators'!X137*6300)</f>
        <v/>
      </c>
      <c r="J137" s="139" t="str">
        <f>IF('For Estimators'!Z137*5200 = 0,"",'For Estimators'!Z137*5200)</f>
        <v/>
      </c>
      <c r="K137" s="139" t="str">
        <f t="shared" si="5"/>
        <v/>
      </c>
      <c r="L137" s="139" t="str">
        <f>IF(AND('For Estimators'!X137 = 0,  'For Estimators'!Z137 = 0),"",61000)</f>
        <v/>
      </c>
      <c r="M137" s="185" t="str">
        <f>IF('For Estimators'!W137="", "",'For Estimators'!W137)</f>
        <v/>
      </c>
      <c r="N137" s="139" t="str">
        <f>IF('For Estimators'!AA137="", "",'For Estimators'!AA137)</f>
        <v/>
      </c>
    </row>
    <row r="138" spans="1:14" x14ac:dyDescent="0.25">
      <c r="A138" s="241" t="str">
        <f>IF('For Requestors'!C133=0,"",'For Requestors'!C133)</f>
        <v/>
      </c>
      <c r="B138" s="175" t="str">
        <f>IFERROR('For Estimators'!V138*$O$4,"")</f>
        <v/>
      </c>
      <c r="C138" s="111" t="str">
        <f>IF('For Estimators'!X138*60000 = 0,"",'For Estimators'!X138*60000)</f>
        <v/>
      </c>
      <c r="D138" s="139"/>
      <c r="E138" s="139" t="str">
        <f>IF('For Estimators'!Y138*10000 = 0,"",'For Estimators'!Y138*10000)</f>
        <v/>
      </c>
      <c r="F138" s="139"/>
      <c r="G138" s="139"/>
      <c r="H138" s="139" t="str">
        <f t="shared" si="4"/>
        <v/>
      </c>
      <c r="I138" s="139" t="str">
        <f>IF('For Estimators'!X138*6300 = 0,"",'For Estimators'!X138*6300)</f>
        <v/>
      </c>
      <c r="J138" s="139" t="str">
        <f>IF('For Estimators'!Z138*5200 = 0,"",'For Estimators'!Z138*5200)</f>
        <v/>
      </c>
      <c r="K138" s="139" t="str">
        <f t="shared" si="5"/>
        <v/>
      </c>
      <c r="L138" s="139" t="str">
        <f>IF(AND('For Estimators'!X138 = 0,  'For Estimators'!Z138 = 0),"",61000)</f>
        <v/>
      </c>
      <c r="M138" s="185" t="str">
        <f>IF('For Estimators'!W138="", "",'For Estimators'!W138)</f>
        <v/>
      </c>
      <c r="N138" s="139" t="str">
        <f>IF('For Estimators'!AA138="", "",'For Estimators'!AA138)</f>
        <v/>
      </c>
    </row>
    <row r="139" spans="1:14" x14ac:dyDescent="0.25">
      <c r="A139" s="241" t="str">
        <f>IF('For Requestors'!C134=0,"",'For Requestors'!C134)</f>
        <v/>
      </c>
      <c r="B139" s="175" t="str">
        <f>IFERROR('For Estimators'!V139*$O$4,"")</f>
        <v/>
      </c>
      <c r="C139" s="111" t="str">
        <f>IF('For Estimators'!X139*60000 = 0,"",'For Estimators'!X139*60000)</f>
        <v/>
      </c>
      <c r="D139" s="139"/>
      <c r="E139" s="139" t="str">
        <f>IF('For Estimators'!Y139*10000 = 0,"",'For Estimators'!Y139*10000)</f>
        <v/>
      </c>
      <c r="F139" s="139"/>
      <c r="G139" s="139"/>
      <c r="H139" s="139" t="str">
        <f t="shared" ref="H139:H202" si="6">IF(A139&lt;&gt;"",10200,"")</f>
        <v/>
      </c>
      <c r="I139" s="139" t="str">
        <f>IF('For Estimators'!X139*6300 = 0,"",'For Estimators'!X139*6300)</f>
        <v/>
      </c>
      <c r="J139" s="139" t="str">
        <f>IF('For Estimators'!Z139*5200 = 0,"",'For Estimators'!Z139*5200)</f>
        <v/>
      </c>
      <c r="K139" s="139" t="str">
        <f t="shared" ref="K139:K202" si="7">IF(G139&lt;&gt;0,1000,"")</f>
        <v/>
      </c>
      <c r="L139" s="139" t="str">
        <f>IF(AND('For Estimators'!X139 = 0,  'For Estimators'!Z139 = 0),"",61000)</f>
        <v/>
      </c>
      <c r="M139" s="185" t="str">
        <f>IF('For Estimators'!W139="", "",'For Estimators'!W139)</f>
        <v/>
      </c>
      <c r="N139" s="139" t="str">
        <f>IF('For Estimators'!AA139="", "",'For Estimators'!AA139)</f>
        <v/>
      </c>
    </row>
    <row r="140" spans="1:14" x14ac:dyDescent="0.25">
      <c r="A140" s="241" t="str">
        <f>IF('For Requestors'!C135=0,"",'For Requestors'!C135)</f>
        <v/>
      </c>
      <c r="B140" s="175" t="str">
        <f>IFERROR('For Estimators'!V140*$O$4,"")</f>
        <v/>
      </c>
      <c r="C140" s="111" t="str">
        <f>IF('For Estimators'!X140*60000 = 0,"",'For Estimators'!X140*60000)</f>
        <v/>
      </c>
      <c r="D140" s="139"/>
      <c r="E140" s="139" t="str">
        <f>IF('For Estimators'!Y140*10000 = 0,"",'For Estimators'!Y140*10000)</f>
        <v/>
      </c>
      <c r="F140" s="139"/>
      <c r="G140" s="139"/>
      <c r="H140" s="139" t="str">
        <f t="shared" si="6"/>
        <v/>
      </c>
      <c r="I140" s="139" t="str">
        <f>IF('For Estimators'!X140*6300 = 0,"",'For Estimators'!X140*6300)</f>
        <v/>
      </c>
      <c r="J140" s="139" t="str">
        <f>IF('For Estimators'!Z140*5200 = 0,"",'For Estimators'!Z140*5200)</f>
        <v/>
      </c>
      <c r="K140" s="139" t="str">
        <f t="shared" si="7"/>
        <v/>
      </c>
      <c r="L140" s="139" t="str">
        <f>IF(AND('For Estimators'!X140 = 0,  'For Estimators'!Z140 = 0),"",61000)</f>
        <v/>
      </c>
      <c r="M140" s="185" t="str">
        <f>IF('For Estimators'!W140="", "",'For Estimators'!W140)</f>
        <v/>
      </c>
      <c r="N140" s="139" t="str">
        <f>IF('For Estimators'!AA140="", "",'For Estimators'!AA140)</f>
        <v/>
      </c>
    </row>
    <row r="141" spans="1:14" x14ac:dyDescent="0.25">
      <c r="A141" s="241" t="str">
        <f>IF('For Requestors'!C136=0,"",'For Requestors'!C136)</f>
        <v/>
      </c>
      <c r="B141" s="175" t="str">
        <f>IFERROR('For Estimators'!V141*$O$4,"")</f>
        <v/>
      </c>
      <c r="C141" s="111" t="str">
        <f>IF('For Estimators'!X141*60000 = 0,"",'For Estimators'!X141*60000)</f>
        <v/>
      </c>
      <c r="D141" s="139"/>
      <c r="E141" s="139" t="str">
        <f>IF('For Estimators'!Y141*10000 = 0,"",'For Estimators'!Y141*10000)</f>
        <v/>
      </c>
      <c r="F141" s="139"/>
      <c r="G141" s="139"/>
      <c r="H141" s="139" t="str">
        <f t="shared" si="6"/>
        <v/>
      </c>
      <c r="I141" s="139" t="str">
        <f>IF('For Estimators'!X141*6300 = 0,"",'For Estimators'!X141*6300)</f>
        <v/>
      </c>
      <c r="J141" s="139" t="str">
        <f>IF('For Estimators'!Z141*5200 = 0,"",'For Estimators'!Z141*5200)</f>
        <v/>
      </c>
      <c r="K141" s="139" t="str">
        <f t="shared" si="7"/>
        <v/>
      </c>
      <c r="L141" s="139" t="str">
        <f>IF(AND('For Estimators'!X141 = 0,  'For Estimators'!Z141 = 0),"",61000)</f>
        <v/>
      </c>
      <c r="M141" s="185" t="str">
        <f>IF('For Estimators'!W141="", "",'For Estimators'!W141)</f>
        <v/>
      </c>
      <c r="N141" s="139" t="str">
        <f>IF('For Estimators'!AA141="", "",'For Estimators'!AA141)</f>
        <v/>
      </c>
    </row>
    <row r="142" spans="1:14" x14ac:dyDescent="0.25">
      <c r="A142" s="241" t="str">
        <f>IF('For Requestors'!C137=0,"",'For Requestors'!C137)</f>
        <v/>
      </c>
      <c r="B142" s="175" t="str">
        <f>IFERROR('For Estimators'!V142*$O$4,"")</f>
        <v/>
      </c>
      <c r="C142" s="111" t="str">
        <f>IF('For Estimators'!X142*60000 = 0,"",'For Estimators'!X142*60000)</f>
        <v/>
      </c>
      <c r="D142" s="139"/>
      <c r="E142" s="139" t="str">
        <f>IF('For Estimators'!Y142*10000 = 0,"",'For Estimators'!Y142*10000)</f>
        <v/>
      </c>
      <c r="F142" s="139"/>
      <c r="G142" s="139"/>
      <c r="H142" s="139" t="str">
        <f t="shared" si="6"/>
        <v/>
      </c>
      <c r="I142" s="139" t="str">
        <f>IF('For Estimators'!X142*6300 = 0,"",'For Estimators'!X142*6300)</f>
        <v/>
      </c>
      <c r="J142" s="139" t="str">
        <f>IF('For Estimators'!Z142*5200 = 0,"",'For Estimators'!Z142*5200)</f>
        <v/>
      </c>
      <c r="K142" s="139" t="str">
        <f t="shared" si="7"/>
        <v/>
      </c>
      <c r="L142" s="139" t="str">
        <f>IF(AND('For Estimators'!X142 = 0,  'For Estimators'!Z142 = 0),"",61000)</f>
        <v/>
      </c>
      <c r="M142" s="185" t="str">
        <f>IF('For Estimators'!W142="", "",'For Estimators'!W142)</f>
        <v/>
      </c>
      <c r="N142" s="139" t="str">
        <f>IF('For Estimators'!AA142="", "",'For Estimators'!AA142)</f>
        <v/>
      </c>
    </row>
    <row r="143" spans="1:14" x14ac:dyDescent="0.25">
      <c r="A143" s="241" t="str">
        <f>IF('For Requestors'!C138=0,"",'For Requestors'!C138)</f>
        <v/>
      </c>
      <c r="B143" s="175" t="str">
        <f>IFERROR('For Estimators'!V143*$O$4,"")</f>
        <v/>
      </c>
      <c r="C143" s="111" t="str">
        <f>IF('For Estimators'!X143*60000 = 0,"",'For Estimators'!X143*60000)</f>
        <v/>
      </c>
      <c r="D143" s="139"/>
      <c r="E143" s="139" t="str">
        <f>IF('For Estimators'!Y143*10000 = 0,"",'For Estimators'!Y143*10000)</f>
        <v/>
      </c>
      <c r="F143" s="139"/>
      <c r="G143" s="139"/>
      <c r="H143" s="139" t="str">
        <f t="shared" si="6"/>
        <v/>
      </c>
      <c r="I143" s="139" t="str">
        <f>IF('For Estimators'!X143*6300 = 0,"",'For Estimators'!X143*6300)</f>
        <v/>
      </c>
      <c r="J143" s="139" t="str">
        <f>IF('For Estimators'!Z143*5200 = 0,"",'For Estimators'!Z143*5200)</f>
        <v/>
      </c>
      <c r="K143" s="139" t="str">
        <f t="shared" si="7"/>
        <v/>
      </c>
      <c r="L143" s="139" t="str">
        <f>IF(AND('For Estimators'!X143 = 0,  'For Estimators'!Z143 = 0),"",61000)</f>
        <v/>
      </c>
      <c r="M143" s="185" t="str">
        <f>IF('For Estimators'!W143="", "",'For Estimators'!W143)</f>
        <v/>
      </c>
      <c r="N143" s="139" t="str">
        <f>IF('For Estimators'!AA143="", "",'For Estimators'!AA143)</f>
        <v/>
      </c>
    </row>
    <row r="144" spans="1:14" x14ac:dyDescent="0.25">
      <c r="A144" s="241" t="str">
        <f>IF('For Requestors'!C139=0,"",'For Requestors'!C139)</f>
        <v/>
      </c>
      <c r="B144" s="175" t="str">
        <f>IFERROR('For Estimators'!V144*$O$4,"")</f>
        <v/>
      </c>
      <c r="C144" s="111" t="str">
        <f>IF('For Estimators'!X144*60000 = 0,"",'For Estimators'!X144*60000)</f>
        <v/>
      </c>
      <c r="D144" s="139"/>
      <c r="E144" s="139" t="str">
        <f>IF('For Estimators'!Y144*10000 = 0,"",'For Estimators'!Y144*10000)</f>
        <v/>
      </c>
      <c r="F144" s="139"/>
      <c r="G144" s="139"/>
      <c r="H144" s="139" t="str">
        <f t="shared" si="6"/>
        <v/>
      </c>
      <c r="I144" s="139" t="str">
        <f>IF('For Estimators'!X144*6300 = 0,"",'For Estimators'!X144*6300)</f>
        <v/>
      </c>
      <c r="J144" s="139" t="str">
        <f>IF('For Estimators'!Z144*5200 = 0,"",'For Estimators'!Z144*5200)</f>
        <v/>
      </c>
      <c r="K144" s="139" t="str">
        <f t="shared" si="7"/>
        <v/>
      </c>
      <c r="L144" s="139" t="str">
        <f>IF(AND('For Estimators'!X144 = 0,  'For Estimators'!Z144 = 0),"",61000)</f>
        <v/>
      </c>
      <c r="M144" s="185" t="str">
        <f>IF('For Estimators'!W144="", "",'For Estimators'!W144)</f>
        <v/>
      </c>
      <c r="N144" s="139" t="str">
        <f>IF('For Estimators'!AA144="", "",'For Estimators'!AA144)</f>
        <v/>
      </c>
    </row>
    <row r="145" spans="1:14" x14ac:dyDescent="0.25">
      <c r="A145" s="241" t="str">
        <f>IF('For Requestors'!C140=0,"",'For Requestors'!C140)</f>
        <v/>
      </c>
      <c r="B145" s="175" t="str">
        <f>IFERROR('For Estimators'!V145*$O$4,"")</f>
        <v/>
      </c>
      <c r="C145" s="111" t="str">
        <f>IF('For Estimators'!X145*60000 = 0,"",'For Estimators'!X145*60000)</f>
        <v/>
      </c>
      <c r="D145" s="139"/>
      <c r="E145" s="139" t="str">
        <f>IF('For Estimators'!Y145*10000 = 0,"",'For Estimators'!Y145*10000)</f>
        <v/>
      </c>
      <c r="F145" s="139"/>
      <c r="G145" s="139"/>
      <c r="H145" s="139" t="str">
        <f t="shared" si="6"/>
        <v/>
      </c>
      <c r="I145" s="139" t="str">
        <f>IF('For Estimators'!X145*6300 = 0,"",'For Estimators'!X145*6300)</f>
        <v/>
      </c>
      <c r="J145" s="139" t="str">
        <f>IF('For Estimators'!Z145*5200 = 0,"",'For Estimators'!Z145*5200)</f>
        <v/>
      </c>
      <c r="K145" s="139" t="str">
        <f t="shared" si="7"/>
        <v/>
      </c>
      <c r="L145" s="139" t="str">
        <f>IF(AND('For Estimators'!X145 = 0,  'For Estimators'!Z145 = 0),"",61000)</f>
        <v/>
      </c>
      <c r="M145" s="185" t="str">
        <f>IF('For Estimators'!W145="", "",'For Estimators'!W145)</f>
        <v/>
      </c>
      <c r="N145" s="139" t="str">
        <f>IF('For Estimators'!AA145="", "",'For Estimators'!AA145)</f>
        <v/>
      </c>
    </row>
    <row r="146" spans="1:14" x14ac:dyDescent="0.25">
      <c r="A146" s="241" t="str">
        <f>IF('For Requestors'!C141=0,"",'For Requestors'!C141)</f>
        <v/>
      </c>
      <c r="B146" s="175" t="str">
        <f>IFERROR('For Estimators'!V146*$O$4,"")</f>
        <v/>
      </c>
      <c r="C146" s="111" t="str">
        <f>IF('For Estimators'!X146*60000 = 0,"",'For Estimators'!X146*60000)</f>
        <v/>
      </c>
      <c r="D146" s="139"/>
      <c r="E146" s="139" t="str">
        <f>IF('For Estimators'!Y146*10000 = 0,"",'For Estimators'!Y146*10000)</f>
        <v/>
      </c>
      <c r="F146" s="139"/>
      <c r="G146" s="139"/>
      <c r="H146" s="139" t="str">
        <f t="shared" si="6"/>
        <v/>
      </c>
      <c r="I146" s="139" t="str">
        <f>IF('For Estimators'!X146*6300 = 0,"",'For Estimators'!X146*6300)</f>
        <v/>
      </c>
      <c r="J146" s="139" t="str">
        <f>IF('For Estimators'!Z146*5200 = 0,"",'For Estimators'!Z146*5200)</f>
        <v/>
      </c>
      <c r="K146" s="139" t="str">
        <f t="shared" si="7"/>
        <v/>
      </c>
      <c r="L146" s="139" t="str">
        <f>IF(AND('For Estimators'!X146 = 0,  'For Estimators'!Z146 = 0),"",61000)</f>
        <v/>
      </c>
      <c r="M146" s="185" t="str">
        <f>IF('For Estimators'!W146="", "",'For Estimators'!W146)</f>
        <v/>
      </c>
      <c r="N146" s="139" t="str">
        <f>IF('For Estimators'!AA146="", "",'For Estimators'!AA146)</f>
        <v/>
      </c>
    </row>
    <row r="147" spans="1:14" x14ac:dyDescent="0.25">
      <c r="A147" s="241" t="str">
        <f>IF('For Requestors'!C142=0,"",'For Requestors'!C142)</f>
        <v/>
      </c>
      <c r="B147" s="175" t="str">
        <f>IFERROR('For Estimators'!V147*$O$4,"")</f>
        <v/>
      </c>
      <c r="C147" s="111" t="str">
        <f>IF('For Estimators'!X147*60000 = 0,"",'For Estimators'!X147*60000)</f>
        <v/>
      </c>
      <c r="D147" s="139"/>
      <c r="E147" s="139" t="str">
        <f>IF('For Estimators'!Y147*10000 = 0,"",'For Estimators'!Y147*10000)</f>
        <v/>
      </c>
      <c r="F147" s="139"/>
      <c r="G147" s="139"/>
      <c r="H147" s="139" t="str">
        <f t="shared" si="6"/>
        <v/>
      </c>
      <c r="I147" s="139" t="str">
        <f>IF('For Estimators'!X147*6300 = 0,"",'For Estimators'!X147*6300)</f>
        <v/>
      </c>
      <c r="J147" s="139" t="str">
        <f>IF('For Estimators'!Z147*5200 = 0,"",'For Estimators'!Z147*5200)</f>
        <v/>
      </c>
      <c r="K147" s="139" t="str">
        <f t="shared" si="7"/>
        <v/>
      </c>
      <c r="L147" s="139" t="str">
        <f>IF(AND('For Estimators'!X147 = 0,  'For Estimators'!Z147 = 0),"",61000)</f>
        <v/>
      </c>
      <c r="M147" s="185" t="str">
        <f>IF('For Estimators'!W147="", "",'For Estimators'!W147)</f>
        <v/>
      </c>
      <c r="N147" s="139" t="str">
        <f>IF('For Estimators'!AA147="", "",'For Estimators'!AA147)</f>
        <v/>
      </c>
    </row>
    <row r="148" spans="1:14" x14ac:dyDescent="0.25">
      <c r="A148" s="241" t="str">
        <f>IF('For Requestors'!C143=0,"",'For Requestors'!C143)</f>
        <v/>
      </c>
      <c r="B148" s="175" t="str">
        <f>IFERROR('For Estimators'!V148*$O$4,"")</f>
        <v/>
      </c>
      <c r="C148" s="111" t="str">
        <f>IF('For Estimators'!X148*60000 = 0,"",'For Estimators'!X148*60000)</f>
        <v/>
      </c>
      <c r="D148" s="139"/>
      <c r="E148" s="139" t="str">
        <f>IF('For Estimators'!Y148*10000 = 0,"",'For Estimators'!Y148*10000)</f>
        <v/>
      </c>
      <c r="F148" s="139"/>
      <c r="G148" s="139"/>
      <c r="H148" s="139" t="str">
        <f t="shared" si="6"/>
        <v/>
      </c>
      <c r="I148" s="139" t="str">
        <f>IF('For Estimators'!X148*6300 = 0,"",'For Estimators'!X148*6300)</f>
        <v/>
      </c>
      <c r="J148" s="139" t="str">
        <f>IF('For Estimators'!Z148*5200 = 0,"",'For Estimators'!Z148*5200)</f>
        <v/>
      </c>
      <c r="K148" s="139" t="str">
        <f t="shared" si="7"/>
        <v/>
      </c>
      <c r="L148" s="139" t="str">
        <f>IF(AND('For Estimators'!X148 = 0,  'For Estimators'!Z148 = 0),"",61000)</f>
        <v/>
      </c>
      <c r="M148" s="185" t="str">
        <f>IF('For Estimators'!W148="", "",'For Estimators'!W148)</f>
        <v/>
      </c>
      <c r="N148" s="139" t="str">
        <f>IF('For Estimators'!AA148="", "",'For Estimators'!AA148)</f>
        <v/>
      </c>
    </row>
    <row r="149" spans="1:14" x14ac:dyDescent="0.25">
      <c r="A149" s="241" t="str">
        <f>IF('For Requestors'!C144=0,"",'For Requestors'!C144)</f>
        <v/>
      </c>
      <c r="B149" s="175" t="str">
        <f>IFERROR('For Estimators'!V149*$O$4,"")</f>
        <v/>
      </c>
      <c r="C149" s="111" t="str">
        <f>IF('For Estimators'!X149*60000 = 0,"",'For Estimators'!X149*60000)</f>
        <v/>
      </c>
      <c r="D149" s="139"/>
      <c r="E149" s="139" t="str">
        <f>IF('For Estimators'!Y149*10000 = 0,"",'For Estimators'!Y149*10000)</f>
        <v/>
      </c>
      <c r="F149" s="139"/>
      <c r="G149" s="139"/>
      <c r="H149" s="139" t="str">
        <f t="shared" si="6"/>
        <v/>
      </c>
      <c r="I149" s="139" t="str">
        <f>IF('For Estimators'!X149*6300 = 0,"",'For Estimators'!X149*6300)</f>
        <v/>
      </c>
      <c r="J149" s="139" t="str">
        <f>IF('For Estimators'!Z149*5200 = 0,"",'For Estimators'!Z149*5200)</f>
        <v/>
      </c>
      <c r="K149" s="139" t="str">
        <f t="shared" si="7"/>
        <v/>
      </c>
      <c r="L149" s="139" t="str">
        <f>IF(AND('For Estimators'!X149 = 0,  'For Estimators'!Z149 = 0),"",61000)</f>
        <v/>
      </c>
      <c r="M149" s="185" t="str">
        <f>IF('For Estimators'!W149="", "",'For Estimators'!W149)</f>
        <v/>
      </c>
      <c r="N149" s="139" t="str">
        <f>IF('For Estimators'!AA149="", "",'For Estimators'!AA149)</f>
        <v/>
      </c>
    </row>
    <row r="150" spans="1:14" x14ac:dyDescent="0.25">
      <c r="A150" s="241" t="str">
        <f>IF('For Requestors'!C145=0,"",'For Requestors'!C145)</f>
        <v/>
      </c>
      <c r="B150" s="175" t="str">
        <f>IFERROR('For Estimators'!V150*$O$4,"")</f>
        <v/>
      </c>
      <c r="C150" s="111" t="str">
        <f>IF('For Estimators'!X150*60000 = 0,"",'For Estimators'!X150*60000)</f>
        <v/>
      </c>
      <c r="D150" s="139"/>
      <c r="E150" s="139" t="str">
        <f>IF('For Estimators'!Y150*10000 = 0,"",'For Estimators'!Y150*10000)</f>
        <v/>
      </c>
      <c r="F150" s="139"/>
      <c r="G150" s="139"/>
      <c r="H150" s="139" t="str">
        <f t="shared" si="6"/>
        <v/>
      </c>
      <c r="I150" s="139" t="str">
        <f>IF('For Estimators'!X150*6300 = 0,"",'For Estimators'!X150*6300)</f>
        <v/>
      </c>
      <c r="J150" s="139" t="str">
        <f>IF('For Estimators'!Z150*5200 = 0,"",'For Estimators'!Z150*5200)</f>
        <v/>
      </c>
      <c r="K150" s="139" t="str">
        <f t="shared" si="7"/>
        <v/>
      </c>
      <c r="L150" s="139" t="str">
        <f>IF(AND('For Estimators'!X150 = 0,  'For Estimators'!Z150 = 0),"",61000)</f>
        <v/>
      </c>
      <c r="M150" s="185" t="str">
        <f>IF('For Estimators'!W150="", "",'For Estimators'!W150)</f>
        <v/>
      </c>
      <c r="N150" s="139" t="str">
        <f>IF('For Estimators'!AA150="", "",'For Estimators'!AA150)</f>
        <v/>
      </c>
    </row>
    <row r="151" spans="1:14" x14ac:dyDescent="0.25">
      <c r="A151" s="241" t="str">
        <f>IF('For Requestors'!C146=0,"",'For Requestors'!C146)</f>
        <v/>
      </c>
      <c r="B151" s="175" t="str">
        <f>IFERROR('For Estimators'!V151*$O$4,"")</f>
        <v/>
      </c>
      <c r="C151" s="111" t="str">
        <f>IF('For Estimators'!X151*60000 = 0,"",'For Estimators'!X151*60000)</f>
        <v/>
      </c>
      <c r="D151" s="139"/>
      <c r="E151" s="139" t="str">
        <f>IF('For Estimators'!Y151*10000 = 0,"",'For Estimators'!Y151*10000)</f>
        <v/>
      </c>
      <c r="F151" s="139"/>
      <c r="G151" s="139"/>
      <c r="H151" s="139" t="str">
        <f t="shared" si="6"/>
        <v/>
      </c>
      <c r="I151" s="139" t="str">
        <f>IF('For Estimators'!X151*6300 = 0,"",'For Estimators'!X151*6300)</f>
        <v/>
      </c>
      <c r="J151" s="139" t="str">
        <f>IF('For Estimators'!Z151*5200 = 0,"",'For Estimators'!Z151*5200)</f>
        <v/>
      </c>
      <c r="K151" s="139" t="str">
        <f t="shared" si="7"/>
        <v/>
      </c>
      <c r="L151" s="139" t="str">
        <f>IF(AND('For Estimators'!X151 = 0,  'For Estimators'!Z151 = 0),"",61000)</f>
        <v/>
      </c>
      <c r="M151" s="185" t="str">
        <f>IF('For Estimators'!W151="", "",'For Estimators'!W151)</f>
        <v/>
      </c>
      <c r="N151" s="139" t="str">
        <f>IF('For Estimators'!AA151="", "",'For Estimators'!AA151)</f>
        <v/>
      </c>
    </row>
    <row r="152" spans="1:14" x14ac:dyDescent="0.25">
      <c r="A152" s="241" t="str">
        <f>IF('For Requestors'!C147=0,"",'For Requestors'!C147)</f>
        <v/>
      </c>
      <c r="B152" s="175" t="str">
        <f>IFERROR('For Estimators'!V152*$O$4,"")</f>
        <v/>
      </c>
      <c r="C152" s="111" t="str">
        <f>IF('For Estimators'!X152*60000 = 0,"",'For Estimators'!X152*60000)</f>
        <v/>
      </c>
      <c r="D152" s="139"/>
      <c r="E152" s="139" t="str">
        <f>IF('For Estimators'!Y152*10000 = 0,"",'For Estimators'!Y152*10000)</f>
        <v/>
      </c>
      <c r="F152" s="139"/>
      <c r="G152" s="139"/>
      <c r="H152" s="139" t="str">
        <f t="shared" si="6"/>
        <v/>
      </c>
      <c r="I152" s="139" t="str">
        <f>IF('For Estimators'!X152*6300 = 0,"",'For Estimators'!X152*6300)</f>
        <v/>
      </c>
      <c r="J152" s="139" t="str">
        <f>IF('For Estimators'!Z152*5200 = 0,"",'For Estimators'!Z152*5200)</f>
        <v/>
      </c>
      <c r="K152" s="139" t="str">
        <f t="shared" si="7"/>
        <v/>
      </c>
      <c r="L152" s="139" t="str">
        <f>IF(AND('For Estimators'!X152 = 0,  'For Estimators'!Z152 = 0),"",61000)</f>
        <v/>
      </c>
      <c r="M152" s="185" t="str">
        <f>IF('For Estimators'!W152="", "",'For Estimators'!W152)</f>
        <v/>
      </c>
      <c r="N152" s="139" t="str">
        <f>IF('For Estimators'!AA152="", "",'For Estimators'!AA152)</f>
        <v/>
      </c>
    </row>
    <row r="153" spans="1:14" x14ac:dyDescent="0.25">
      <c r="A153" s="241" t="str">
        <f>IF('For Requestors'!C148=0,"",'For Requestors'!C148)</f>
        <v/>
      </c>
      <c r="B153" s="175" t="str">
        <f>IFERROR('For Estimators'!V153*$O$4,"")</f>
        <v/>
      </c>
      <c r="C153" s="111" t="str">
        <f>IF('For Estimators'!X153*60000 = 0,"",'For Estimators'!X153*60000)</f>
        <v/>
      </c>
      <c r="D153" s="139"/>
      <c r="E153" s="139" t="str">
        <f>IF('For Estimators'!Y153*10000 = 0,"",'For Estimators'!Y153*10000)</f>
        <v/>
      </c>
      <c r="F153" s="139"/>
      <c r="G153" s="139"/>
      <c r="H153" s="139" t="str">
        <f t="shared" si="6"/>
        <v/>
      </c>
      <c r="I153" s="139" t="str">
        <f>IF('For Estimators'!X153*6300 = 0,"",'For Estimators'!X153*6300)</f>
        <v/>
      </c>
      <c r="J153" s="139" t="str">
        <f>IF('For Estimators'!Z153*5200 = 0,"",'For Estimators'!Z153*5200)</f>
        <v/>
      </c>
      <c r="K153" s="139" t="str">
        <f t="shared" si="7"/>
        <v/>
      </c>
      <c r="L153" s="139" t="str">
        <f>IF(AND('For Estimators'!X153 = 0,  'For Estimators'!Z153 = 0),"",61000)</f>
        <v/>
      </c>
      <c r="M153" s="185" t="str">
        <f>IF('For Estimators'!W153="", "",'For Estimators'!W153)</f>
        <v/>
      </c>
      <c r="N153" s="139" t="str">
        <f>IF('For Estimators'!AA153="", "",'For Estimators'!AA153)</f>
        <v/>
      </c>
    </row>
    <row r="154" spans="1:14" x14ac:dyDescent="0.25">
      <c r="A154" s="241" t="str">
        <f>IF('For Requestors'!C149=0,"",'For Requestors'!C149)</f>
        <v/>
      </c>
      <c r="B154" s="175" t="str">
        <f>IFERROR('For Estimators'!V154*$O$4,"")</f>
        <v/>
      </c>
      <c r="C154" s="111" t="str">
        <f>IF('For Estimators'!X154*60000 = 0,"",'For Estimators'!X154*60000)</f>
        <v/>
      </c>
      <c r="D154" s="139"/>
      <c r="E154" s="139" t="str">
        <f>IF('For Estimators'!Y154*10000 = 0,"",'For Estimators'!Y154*10000)</f>
        <v/>
      </c>
      <c r="F154" s="139"/>
      <c r="G154" s="139"/>
      <c r="H154" s="139" t="str">
        <f t="shared" si="6"/>
        <v/>
      </c>
      <c r="I154" s="139" t="str">
        <f>IF('For Estimators'!X154*6300 = 0,"",'For Estimators'!X154*6300)</f>
        <v/>
      </c>
      <c r="J154" s="139" t="str">
        <f>IF('For Estimators'!Z154*5200 = 0,"",'For Estimators'!Z154*5200)</f>
        <v/>
      </c>
      <c r="K154" s="139" t="str">
        <f t="shared" si="7"/>
        <v/>
      </c>
      <c r="L154" s="139" t="str">
        <f>IF(AND('For Estimators'!X154 = 0,  'For Estimators'!Z154 = 0),"",61000)</f>
        <v/>
      </c>
      <c r="M154" s="185" t="str">
        <f>IF('For Estimators'!W154="", "",'For Estimators'!W154)</f>
        <v/>
      </c>
      <c r="N154" s="139" t="str">
        <f>IF('For Estimators'!AA154="", "",'For Estimators'!AA154)</f>
        <v/>
      </c>
    </row>
    <row r="155" spans="1:14" x14ac:dyDescent="0.25">
      <c r="A155" s="241" t="str">
        <f>IF('For Requestors'!C150=0,"",'For Requestors'!C150)</f>
        <v/>
      </c>
      <c r="B155" s="175" t="str">
        <f>IFERROR('For Estimators'!V155*$O$4,"")</f>
        <v/>
      </c>
      <c r="C155" s="111" t="str">
        <f>IF('For Estimators'!X155*60000 = 0,"",'For Estimators'!X155*60000)</f>
        <v/>
      </c>
      <c r="D155" s="139"/>
      <c r="E155" s="139" t="str">
        <f>IF('For Estimators'!Y155*10000 = 0,"",'For Estimators'!Y155*10000)</f>
        <v/>
      </c>
      <c r="F155" s="139"/>
      <c r="G155" s="139"/>
      <c r="H155" s="139" t="str">
        <f t="shared" si="6"/>
        <v/>
      </c>
      <c r="I155" s="139" t="str">
        <f>IF('For Estimators'!X155*6300 = 0,"",'For Estimators'!X155*6300)</f>
        <v/>
      </c>
      <c r="J155" s="139" t="str">
        <f>IF('For Estimators'!Z155*5200 = 0,"",'For Estimators'!Z155*5200)</f>
        <v/>
      </c>
      <c r="K155" s="139" t="str">
        <f t="shared" si="7"/>
        <v/>
      </c>
      <c r="L155" s="139" t="str">
        <f>IF(AND('For Estimators'!X155 = 0,  'For Estimators'!Z155 = 0),"",61000)</f>
        <v/>
      </c>
      <c r="M155" s="185" t="str">
        <f>IF('For Estimators'!W155="", "",'For Estimators'!W155)</f>
        <v/>
      </c>
      <c r="N155" s="139" t="str">
        <f>IF('For Estimators'!AA155="", "",'For Estimators'!AA155)</f>
        <v/>
      </c>
    </row>
    <row r="156" spans="1:14" x14ac:dyDescent="0.25">
      <c r="A156" s="241" t="str">
        <f>IF('For Requestors'!C151=0,"",'For Requestors'!C151)</f>
        <v/>
      </c>
      <c r="B156" s="175" t="str">
        <f>IFERROR('For Estimators'!V156*$O$4,"")</f>
        <v/>
      </c>
      <c r="C156" s="111" t="str">
        <f>IF('For Estimators'!X156*60000 = 0,"",'For Estimators'!X156*60000)</f>
        <v/>
      </c>
      <c r="D156" s="139"/>
      <c r="E156" s="139" t="str">
        <f>IF('For Estimators'!Y156*10000 = 0,"",'For Estimators'!Y156*10000)</f>
        <v/>
      </c>
      <c r="F156" s="139"/>
      <c r="G156" s="139"/>
      <c r="H156" s="139" t="str">
        <f t="shared" si="6"/>
        <v/>
      </c>
      <c r="I156" s="139" t="str">
        <f>IF('For Estimators'!X156*6300 = 0,"",'For Estimators'!X156*6300)</f>
        <v/>
      </c>
      <c r="J156" s="139" t="str">
        <f>IF('For Estimators'!Z156*5200 = 0,"",'For Estimators'!Z156*5200)</f>
        <v/>
      </c>
      <c r="K156" s="139" t="str">
        <f t="shared" si="7"/>
        <v/>
      </c>
      <c r="L156" s="139" t="str">
        <f>IF(AND('For Estimators'!X156 = 0,  'For Estimators'!Z156 = 0),"",61000)</f>
        <v/>
      </c>
      <c r="M156" s="185" t="str">
        <f>IF('For Estimators'!W156="", "",'For Estimators'!W156)</f>
        <v/>
      </c>
      <c r="N156" s="139" t="str">
        <f>IF('For Estimators'!AA156="", "",'For Estimators'!AA156)</f>
        <v/>
      </c>
    </row>
    <row r="157" spans="1:14" x14ac:dyDescent="0.25">
      <c r="A157" s="241" t="str">
        <f>IF('For Requestors'!C152=0,"",'For Requestors'!C152)</f>
        <v/>
      </c>
      <c r="B157" s="175" t="str">
        <f>IFERROR('For Estimators'!V157*$O$4,"")</f>
        <v/>
      </c>
      <c r="C157" s="111" t="str">
        <f>IF('For Estimators'!X157*60000 = 0,"",'For Estimators'!X157*60000)</f>
        <v/>
      </c>
      <c r="D157" s="139"/>
      <c r="E157" s="139" t="str">
        <f>IF('For Estimators'!Y157*10000 = 0,"",'For Estimators'!Y157*10000)</f>
        <v/>
      </c>
      <c r="F157" s="139"/>
      <c r="G157" s="139"/>
      <c r="H157" s="139" t="str">
        <f t="shared" si="6"/>
        <v/>
      </c>
      <c r="I157" s="139" t="str">
        <f>IF('For Estimators'!X157*6300 = 0,"",'For Estimators'!X157*6300)</f>
        <v/>
      </c>
      <c r="J157" s="139" t="str">
        <f>IF('For Estimators'!Z157*5200 = 0,"",'For Estimators'!Z157*5200)</f>
        <v/>
      </c>
      <c r="K157" s="139" t="str">
        <f t="shared" si="7"/>
        <v/>
      </c>
      <c r="L157" s="139" t="str">
        <f>IF(AND('For Estimators'!X157 = 0,  'For Estimators'!Z157 = 0),"",61000)</f>
        <v/>
      </c>
      <c r="M157" s="185" t="str">
        <f>IF('For Estimators'!W157="", "",'For Estimators'!W157)</f>
        <v/>
      </c>
      <c r="N157" s="139" t="str">
        <f>IF('For Estimators'!AA157="", "",'For Estimators'!AA157)</f>
        <v/>
      </c>
    </row>
    <row r="158" spans="1:14" x14ac:dyDescent="0.25">
      <c r="A158" s="241" t="str">
        <f>IF('For Requestors'!C153=0,"",'For Requestors'!C153)</f>
        <v/>
      </c>
      <c r="B158" s="175" t="str">
        <f>IFERROR('For Estimators'!V158*$O$4,"")</f>
        <v/>
      </c>
      <c r="C158" s="111" t="str">
        <f>IF('For Estimators'!X158*60000 = 0,"",'For Estimators'!X158*60000)</f>
        <v/>
      </c>
      <c r="D158" s="139"/>
      <c r="E158" s="139" t="str">
        <f>IF('For Estimators'!Y158*10000 = 0,"",'For Estimators'!Y158*10000)</f>
        <v/>
      </c>
      <c r="F158" s="139"/>
      <c r="G158" s="139"/>
      <c r="H158" s="139" t="str">
        <f t="shared" si="6"/>
        <v/>
      </c>
      <c r="I158" s="139" t="str">
        <f>IF('For Estimators'!X158*6300 = 0,"",'For Estimators'!X158*6300)</f>
        <v/>
      </c>
      <c r="J158" s="139" t="str">
        <f>IF('For Estimators'!Z158*5200 = 0,"",'For Estimators'!Z158*5200)</f>
        <v/>
      </c>
      <c r="K158" s="139" t="str">
        <f t="shared" si="7"/>
        <v/>
      </c>
      <c r="L158" s="139" t="str">
        <f>IF(AND('For Estimators'!X158 = 0,  'For Estimators'!Z158 = 0),"",61000)</f>
        <v/>
      </c>
      <c r="M158" s="185" t="str">
        <f>IF('For Estimators'!W158="", "",'For Estimators'!W158)</f>
        <v/>
      </c>
      <c r="N158" s="139" t="str">
        <f>IF('For Estimators'!AA158="", "",'For Estimators'!AA158)</f>
        <v/>
      </c>
    </row>
    <row r="159" spans="1:14" x14ac:dyDescent="0.25">
      <c r="A159" s="241" t="str">
        <f>IF('For Requestors'!C154=0,"",'For Requestors'!C154)</f>
        <v/>
      </c>
      <c r="B159" s="175" t="str">
        <f>IFERROR('For Estimators'!V159*$O$4,"")</f>
        <v/>
      </c>
      <c r="C159" s="111" t="str">
        <f>IF('For Estimators'!X159*60000 = 0,"",'For Estimators'!X159*60000)</f>
        <v/>
      </c>
      <c r="D159" s="139"/>
      <c r="E159" s="139" t="str">
        <f>IF('For Estimators'!Y159*10000 = 0,"",'For Estimators'!Y159*10000)</f>
        <v/>
      </c>
      <c r="F159" s="139"/>
      <c r="G159" s="139"/>
      <c r="H159" s="139" t="str">
        <f t="shared" si="6"/>
        <v/>
      </c>
      <c r="I159" s="139" t="str">
        <f>IF('For Estimators'!X159*6300 = 0,"",'For Estimators'!X159*6300)</f>
        <v/>
      </c>
      <c r="J159" s="139" t="str">
        <f>IF('For Estimators'!Z159*5200 = 0,"",'For Estimators'!Z159*5200)</f>
        <v/>
      </c>
      <c r="K159" s="139" t="str">
        <f t="shared" si="7"/>
        <v/>
      </c>
      <c r="L159" s="139" t="str">
        <f>IF(AND('For Estimators'!X159 = 0,  'For Estimators'!Z159 = 0),"",61000)</f>
        <v/>
      </c>
      <c r="M159" s="185" t="str">
        <f>IF('For Estimators'!W159="", "",'For Estimators'!W159)</f>
        <v/>
      </c>
      <c r="N159" s="139" t="str">
        <f>IF('For Estimators'!AA159="", "",'For Estimators'!AA159)</f>
        <v/>
      </c>
    </row>
    <row r="160" spans="1:14" x14ac:dyDescent="0.25">
      <c r="A160" s="241" t="str">
        <f>IF('For Requestors'!C155=0,"",'For Requestors'!C155)</f>
        <v/>
      </c>
      <c r="B160" s="175" t="str">
        <f>IFERROR('For Estimators'!V160*$O$4,"")</f>
        <v/>
      </c>
      <c r="C160" s="111" t="str">
        <f>IF('For Estimators'!X160*60000 = 0,"",'For Estimators'!X160*60000)</f>
        <v/>
      </c>
      <c r="D160" s="139"/>
      <c r="E160" s="139" t="str">
        <f>IF('For Estimators'!Y160*10000 = 0,"",'For Estimators'!Y160*10000)</f>
        <v/>
      </c>
      <c r="F160" s="139"/>
      <c r="G160" s="139"/>
      <c r="H160" s="139" t="str">
        <f t="shared" si="6"/>
        <v/>
      </c>
      <c r="I160" s="139" t="str">
        <f>IF('For Estimators'!X160*6300 = 0,"",'For Estimators'!X160*6300)</f>
        <v/>
      </c>
      <c r="J160" s="139" t="str">
        <f>IF('For Estimators'!Z160*5200 = 0,"",'For Estimators'!Z160*5200)</f>
        <v/>
      </c>
      <c r="K160" s="139" t="str">
        <f t="shared" si="7"/>
        <v/>
      </c>
      <c r="L160" s="139" t="str">
        <f>IF(AND('For Estimators'!X160 = 0,  'For Estimators'!Z160 = 0),"",61000)</f>
        <v/>
      </c>
      <c r="M160" s="185" t="str">
        <f>IF('For Estimators'!W160="", "",'For Estimators'!W160)</f>
        <v/>
      </c>
      <c r="N160" s="139" t="str">
        <f>IF('For Estimators'!AA160="", "",'For Estimators'!AA160)</f>
        <v/>
      </c>
    </row>
    <row r="161" spans="1:14" x14ac:dyDescent="0.25">
      <c r="A161" s="241" t="str">
        <f>IF('For Requestors'!C156=0,"",'For Requestors'!C156)</f>
        <v/>
      </c>
      <c r="B161" s="175" t="str">
        <f>IFERROR('For Estimators'!V161*$O$4,"")</f>
        <v/>
      </c>
      <c r="C161" s="111" t="str">
        <f>IF('For Estimators'!X161*60000 = 0,"",'For Estimators'!X161*60000)</f>
        <v/>
      </c>
      <c r="D161" s="139"/>
      <c r="E161" s="139" t="str">
        <f>IF('For Estimators'!Y161*10000 = 0,"",'For Estimators'!Y161*10000)</f>
        <v/>
      </c>
      <c r="F161" s="139"/>
      <c r="G161" s="139"/>
      <c r="H161" s="139" t="str">
        <f t="shared" si="6"/>
        <v/>
      </c>
      <c r="I161" s="139" t="str">
        <f>IF('For Estimators'!X161*6300 = 0,"",'For Estimators'!X161*6300)</f>
        <v/>
      </c>
      <c r="J161" s="139" t="str">
        <f>IF('For Estimators'!Z161*5200 = 0,"",'For Estimators'!Z161*5200)</f>
        <v/>
      </c>
      <c r="K161" s="139" t="str">
        <f t="shared" si="7"/>
        <v/>
      </c>
      <c r="L161" s="139" t="str">
        <f>IF(AND('For Estimators'!X161 = 0,  'For Estimators'!Z161 = 0),"",61000)</f>
        <v/>
      </c>
      <c r="M161" s="185" t="str">
        <f>IF('For Estimators'!W161="", "",'For Estimators'!W161)</f>
        <v/>
      </c>
      <c r="N161" s="139" t="str">
        <f>IF('For Estimators'!AA161="", "",'For Estimators'!AA161)</f>
        <v/>
      </c>
    </row>
    <row r="162" spans="1:14" x14ac:dyDescent="0.25">
      <c r="A162" s="241" t="str">
        <f>IF('For Requestors'!C157=0,"",'For Requestors'!C157)</f>
        <v/>
      </c>
      <c r="B162" s="175" t="str">
        <f>IFERROR('For Estimators'!V162*$O$4,"")</f>
        <v/>
      </c>
      <c r="C162" s="111" t="str">
        <f>IF('For Estimators'!X162*60000 = 0,"",'For Estimators'!X162*60000)</f>
        <v/>
      </c>
      <c r="D162" s="139"/>
      <c r="E162" s="139" t="str">
        <f>IF('For Estimators'!Y162*10000 = 0,"",'For Estimators'!Y162*10000)</f>
        <v/>
      </c>
      <c r="F162" s="139"/>
      <c r="G162" s="139"/>
      <c r="H162" s="139" t="str">
        <f t="shared" si="6"/>
        <v/>
      </c>
      <c r="I162" s="139" t="str">
        <f>IF('For Estimators'!X162*6300 = 0,"",'For Estimators'!X162*6300)</f>
        <v/>
      </c>
      <c r="J162" s="139" t="str">
        <f>IF('For Estimators'!Z162*5200 = 0,"",'For Estimators'!Z162*5200)</f>
        <v/>
      </c>
      <c r="K162" s="139" t="str">
        <f t="shared" si="7"/>
        <v/>
      </c>
      <c r="L162" s="139" t="str">
        <f>IF(AND('For Estimators'!X162 = 0,  'For Estimators'!Z162 = 0),"",61000)</f>
        <v/>
      </c>
      <c r="M162" s="185" t="str">
        <f>IF('For Estimators'!W162="", "",'For Estimators'!W162)</f>
        <v/>
      </c>
      <c r="N162" s="139" t="str">
        <f>IF('For Estimators'!AA162="", "",'For Estimators'!AA162)</f>
        <v/>
      </c>
    </row>
    <row r="163" spans="1:14" x14ac:dyDescent="0.25">
      <c r="A163" s="241" t="str">
        <f>IF('For Requestors'!C158=0,"",'For Requestors'!C158)</f>
        <v/>
      </c>
      <c r="B163" s="175" t="str">
        <f>IFERROR('For Estimators'!V163*$O$4,"")</f>
        <v/>
      </c>
      <c r="C163" s="111" t="str">
        <f>IF('For Estimators'!X163*60000 = 0,"",'For Estimators'!X163*60000)</f>
        <v/>
      </c>
      <c r="D163" s="139"/>
      <c r="E163" s="139" t="str">
        <f>IF('For Estimators'!Y163*10000 = 0,"",'For Estimators'!Y163*10000)</f>
        <v/>
      </c>
      <c r="F163" s="139"/>
      <c r="G163" s="139"/>
      <c r="H163" s="139" t="str">
        <f t="shared" si="6"/>
        <v/>
      </c>
      <c r="I163" s="139" t="str">
        <f>IF('For Estimators'!X163*6300 = 0,"",'For Estimators'!X163*6300)</f>
        <v/>
      </c>
      <c r="J163" s="139" t="str">
        <f>IF('For Estimators'!Z163*5200 = 0,"",'For Estimators'!Z163*5200)</f>
        <v/>
      </c>
      <c r="K163" s="139" t="str">
        <f t="shared" si="7"/>
        <v/>
      </c>
      <c r="L163" s="139" t="str">
        <f>IF(AND('For Estimators'!X163 = 0,  'For Estimators'!Z163 = 0),"",61000)</f>
        <v/>
      </c>
      <c r="M163" s="185" t="str">
        <f>IF('For Estimators'!W163="", "",'For Estimators'!W163)</f>
        <v/>
      </c>
      <c r="N163" s="139" t="str">
        <f>IF('For Estimators'!AA163="", "",'For Estimators'!AA163)</f>
        <v/>
      </c>
    </row>
    <row r="164" spans="1:14" x14ac:dyDescent="0.25">
      <c r="A164" s="241" t="str">
        <f>IF('For Requestors'!C159=0,"",'For Requestors'!C159)</f>
        <v/>
      </c>
      <c r="B164" s="175" t="str">
        <f>IFERROR('For Estimators'!V164*$O$4,"")</f>
        <v/>
      </c>
      <c r="C164" s="111" t="str">
        <f>IF('For Estimators'!X164*60000 = 0,"",'For Estimators'!X164*60000)</f>
        <v/>
      </c>
      <c r="D164" s="139"/>
      <c r="E164" s="139" t="str">
        <f>IF('For Estimators'!Y164*10000 = 0,"",'For Estimators'!Y164*10000)</f>
        <v/>
      </c>
      <c r="F164" s="139"/>
      <c r="G164" s="139"/>
      <c r="H164" s="139" t="str">
        <f t="shared" si="6"/>
        <v/>
      </c>
      <c r="I164" s="139" t="str">
        <f>IF('For Estimators'!X164*6300 = 0,"",'For Estimators'!X164*6300)</f>
        <v/>
      </c>
      <c r="J164" s="139" t="str">
        <f>IF('For Estimators'!Z164*5200 = 0,"",'For Estimators'!Z164*5200)</f>
        <v/>
      </c>
      <c r="K164" s="139" t="str">
        <f t="shared" si="7"/>
        <v/>
      </c>
      <c r="L164" s="139" t="str">
        <f>IF(AND('For Estimators'!X164 = 0,  'For Estimators'!Z164 = 0),"",61000)</f>
        <v/>
      </c>
      <c r="M164" s="185" t="str">
        <f>IF('For Estimators'!W164="", "",'For Estimators'!W164)</f>
        <v/>
      </c>
      <c r="N164" s="139" t="str">
        <f>IF('For Estimators'!AA164="", "",'For Estimators'!AA164)</f>
        <v/>
      </c>
    </row>
    <row r="165" spans="1:14" x14ac:dyDescent="0.25">
      <c r="A165" s="241" t="str">
        <f>IF('For Requestors'!C160=0,"",'For Requestors'!C160)</f>
        <v/>
      </c>
      <c r="B165" s="175" t="str">
        <f>IFERROR('For Estimators'!V165*$O$4,"")</f>
        <v/>
      </c>
      <c r="C165" s="111" t="str">
        <f>IF('For Estimators'!X165*60000 = 0,"",'For Estimators'!X165*60000)</f>
        <v/>
      </c>
      <c r="D165" s="139"/>
      <c r="E165" s="139" t="str">
        <f>IF('For Estimators'!Y165*10000 = 0,"",'For Estimators'!Y165*10000)</f>
        <v/>
      </c>
      <c r="F165" s="139"/>
      <c r="G165" s="139"/>
      <c r="H165" s="139" t="str">
        <f t="shared" si="6"/>
        <v/>
      </c>
      <c r="I165" s="139" t="str">
        <f>IF('For Estimators'!X165*6300 = 0,"",'For Estimators'!X165*6300)</f>
        <v/>
      </c>
      <c r="J165" s="139" t="str">
        <f>IF('For Estimators'!Z165*5200 = 0,"",'For Estimators'!Z165*5200)</f>
        <v/>
      </c>
      <c r="K165" s="139" t="str">
        <f t="shared" si="7"/>
        <v/>
      </c>
      <c r="L165" s="139" t="str">
        <f>IF(AND('For Estimators'!X165 = 0,  'For Estimators'!Z165 = 0),"",61000)</f>
        <v/>
      </c>
      <c r="M165" s="185" t="str">
        <f>IF('For Estimators'!W165="", "",'For Estimators'!W165)</f>
        <v/>
      </c>
      <c r="N165" s="139" t="str">
        <f>IF('For Estimators'!AA165="", "",'For Estimators'!AA165)</f>
        <v/>
      </c>
    </row>
    <row r="166" spans="1:14" x14ac:dyDescent="0.25">
      <c r="A166" s="241" t="str">
        <f>IF('For Requestors'!C161=0,"",'For Requestors'!C161)</f>
        <v/>
      </c>
      <c r="B166" s="175" t="str">
        <f>IFERROR('For Estimators'!V166*$O$4,"")</f>
        <v/>
      </c>
      <c r="C166" s="111" t="str">
        <f>IF('For Estimators'!X166*60000 = 0,"",'For Estimators'!X166*60000)</f>
        <v/>
      </c>
      <c r="D166" s="139"/>
      <c r="E166" s="139" t="str">
        <f>IF('For Estimators'!Y166*10000 = 0,"",'For Estimators'!Y166*10000)</f>
        <v/>
      </c>
      <c r="F166" s="139"/>
      <c r="G166" s="139"/>
      <c r="H166" s="139" t="str">
        <f t="shared" si="6"/>
        <v/>
      </c>
      <c r="I166" s="139" t="str">
        <f>IF('For Estimators'!X166*6300 = 0,"",'For Estimators'!X166*6300)</f>
        <v/>
      </c>
      <c r="J166" s="139" t="str">
        <f>IF('For Estimators'!Z166*5200 = 0,"",'For Estimators'!Z166*5200)</f>
        <v/>
      </c>
      <c r="K166" s="139" t="str">
        <f t="shared" si="7"/>
        <v/>
      </c>
      <c r="L166" s="139" t="str">
        <f>IF(AND('For Estimators'!X166 = 0,  'For Estimators'!Z166 = 0),"",61000)</f>
        <v/>
      </c>
      <c r="M166" s="185" t="str">
        <f>IF('For Estimators'!W166="", "",'For Estimators'!W166)</f>
        <v/>
      </c>
      <c r="N166" s="139" t="str">
        <f>IF('For Estimators'!AA166="", "",'For Estimators'!AA166)</f>
        <v/>
      </c>
    </row>
    <row r="167" spans="1:14" x14ac:dyDescent="0.25">
      <c r="A167" s="241" t="str">
        <f>IF('For Requestors'!C162=0,"",'For Requestors'!C162)</f>
        <v/>
      </c>
      <c r="B167" s="175" t="str">
        <f>IFERROR('For Estimators'!V167*$O$4,"")</f>
        <v/>
      </c>
      <c r="C167" s="111" t="str">
        <f>IF('For Estimators'!X167*60000 = 0,"",'For Estimators'!X167*60000)</f>
        <v/>
      </c>
      <c r="D167" s="139"/>
      <c r="E167" s="139" t="str">
        <f>IF('For Estimators'!Y167*10000 = 0,"",'For Estimators'!Y167*10000)</f>
        <v/>
      </c>
      <c r="F167" s="139"/>
      <c r="G167" s="139"/>
      <c r="H167" s="139" t="str">
        <f t="shared" si="6"/>
        <v/>
      </c>
      <c r="I167" s="139" t="str">
        <f>IF('For Estimators'!X167*6300 = 0,"",'For Estimators'!X167*6300)</f>
        <v/>
      </c>
      <c r="J167" s="139" t="str">
        <f>IF('For Estimators'!Z167*5200 = 0,"",'For Estimators'!Z167*5200)</f>
        <v/>
      </c>
      <c r="K167" s="139" t="str">
        <f t="shared" si="7"/>
        <v/>
      </c>
      <c r="L167" s="139" t="str">
        <f>IF(AND('For Estimators'!X167 = 0,  'For Estimators'!Z167 = 0),"",61000)</f>
        <v/>
      </c>
      <c r="M167" s="185" t="str">
        <f>IF('For Estimators'!W167="", "",'For Estimators'!W167)</f>
        <v/>
      </c>
      <c r="N167" s="139" t="str">
        <f>IF('For Estimators'!AA167="", "",'For Estimators'!AA167)</f>
        <v/>
      </c>
    </row>
    <row r="168" spans="1:14" x14ac:dyDescent="0.25">
      <c r="A168" s="241" t="str">
        <f>IF('For Requestors'!C163=0,"",'For Requestors'!C163)</f>
        <v/>
      </c>
      <c r="B168" s="175" t="str">
        <f>IFERROR('For Estimators'!V168*$O$4,"")</f>
        <v/>
      </c>
      <c r="C168" s="111" t="str">
        <f>IF('For Estimators'!X168*60000 = 0,"",'For Estimators'!X168*60000)</f>
        <v/>
      </c>
      <c r="D168" s="139"/>
      <c r="E168" s="139" t="str">
        <f>IF('For Estimators'!Y168*10000 = 0,"",'For Estimators'!Y168*10000)</f>
        <v/>
      </c>
      <c r="F168" s="139"/>
      <c r="G168" s="139"/>
      <c r="H168" s="139" t="str">
        <f t="shared" si="6"/>
        <v/>
      </c>
      <c r="I168" s="139" t="str">
        <f>IF('For Estimators'!X168*6300 = 0,"",'For Estimators'!X168*6300)</f>
        <v/>
      </c>
      <c r="J168" s="139" t="str">
        <f>IF('For Estimators'!Z168*5200 = 0,"",'For Estimators'!Z168*5200)</f>
        <v/>
      </c>
      <c r="K168" s="139" t="str">
        <f t="shared" si="7"/>
        <v/>
      </c>
      <c r="L168" s="139" t="str">
        <f>IF(AND('For Estimators'!X168 = 0,  'For Estimators'!Z168 = 0),"",61000)</f>
        <v/>
      </c>
      <c r="M168" s="185" t="str">
        <f>IF('For Estimators'!W168="", "",'For Estimators'!W168)</f>
        <v/>
      </c>
      <c r="N168" s="139" t="str">
        <f>IF('For Estimators'!AA168="", "",'For Estimators'!AA168)</f>
        <v/>
      </c>
    </row>
    <row r="169" spans="1:14" x14ac:dyDescent="0.25">
      <c r="A169" s="241" t="str">
        <f>IF('For Requestors'!C164=0,"",'For Requestors'!C164)</f>
        <v/>
      </c>
      <c r="B169" s="175" t="str">
        <f>IFERROR('For Estimators'!V169*$O$4,"")</f>
        <v/>
      </c>
      <c r="C169" s="111" t="str">
        <f>IF('For Estimators'!X169*60000 = 0,"",'For Estimators'!X169*60000)</f>
        <v/>
      </c>
      <c r="D169" s="139"/>
      <c r="E169" s="139" t="str">
        <f>IF('For Estimators'!Y169*10000 = 0,"",'For Estimators'!Y169*10000)</f>
        <v/>
      </c>
      <c r="F169" s="139"/>
      <c r="G169" s="139"/>
      <c r="H169" s="139" t="str">
        <f t="shared" si="6"/>
        <v/>
      </c>
      <c r="I169" s="139" t="str">
        <f>IF('For Estimators'!X169*6300 = 0,"",'For Estimators'!X169*6300)</f>
        <v/>
      </c>
      <c r="J169" s="139" t="str">
        <f>IF('For Estimators'!Z169*5200 = 0,"",'For Estimators'!Z169*5200)</f>
        <v/>
      </c>
      <c r="K169" s="139" t="str">
        <f t="shared" si="7"/>
        <v/>
      </c>
      <c r="L169" s="139" t="str">
        <f>IF(AND('For Estimators'!X169 = 0,  'For Estimators'!Z169 = 0),"",61000)</f>
        <v/>
      </c>
      <c r="M169" s="185" t="str">
        <f>IF('For Estimators'!W169="", "",'For Estimators'!W169)</f>
        <v/>
      </c>
      <c r="N169" s="139" t="str">
        <f>IF('For Estimators'!AA169="", "",'For Estimators'!AA169)</f>
        <v/>
      </c>
    </row>
    <row r="170" spans="1:14" x14ac:dyDescent="0.25">
      <c r="A170" s="241" t="str">
        <f>IF('For Requestors'!C165=0,"",'For Requestors'!C165)</f>
        <v/>
      </c>
      <c r="B170" s="175" t="str">
        <f>IFERROR('For Estimators'!V170*$O$4,"")</f>
        <v/>
      </c>
      <c r="C170" s="111" t="str">
        <f>IF('For Estimators'!X170*60000 = 0,"",'For Estimators'!X170*60000)</f>
        <v/>
      </c>
      <c r="D170" s="139"/>
      <c r="E170" s="139" t="str">
        <f>IF('For Estimators'!Y170*10000 = 0,"",'For Estimators'!Y170*10000)</f>
        <v/>
      </c>
      <c r="F170" s="139"/>
      <c r="G170" s="139"/>
      <c r="H170" s="139" t="str">
        <f t="shared" si="6"/>
        <v/>
      </c>
      <c r="I170" s="139" t="str">
        <f>IF('For Estimators'!X170*6300 = 0,"",'For Estimators'!X170*6300)</f>
        <v/>
      </c>
      <c r="J170" s="139" t="str">
        <f>IF('For Estimators'!Z170*5200 = 0,"",'For Estimators'!Z170*5200)</f>
        <v/>
      </c>
      <c r="K170" s="139" t="str">
        <f t="shared" si="7"/>
        <v/>
      </c>
      <c r="L170" s="139" t="str">
        <f>IF(AND('For Estimators'!X170 = 0,  'For Estimators'!Z170 = 0),"",61000)</f>
        <v/>
      </c>
      <c r="M170" s="185" t="str">
        <f>IF('For Estimators'!W170="", "",'For Estimators'!W170)</f>
        <v/>
      </c>
      <c r="N170" s="139" t="str">
        <f>IF('For Estimators'!AA170="", "",'For Estimators'!AA170)</f>
        <v/>
      </c>
    </row>
    <row r="171" spans="1:14" x14ac:dyDescent="0.25">
      <c r="A171" s="241" t="str">
        <f>IF('For Requestors'!C166=0,"",'For Requestors'!C166)</f>
        <v/>
      </c>
      <c r="B171" s="175" t="str">
        <f>IFERROR('For Estimators'!V171*$O$4,"")</f>
        <v/>
      </c>
      <c r="C171" s="111" t="str">
        <f>IF('For Estimators'!X171*60000 = 0,"",'For Estimators'!X171*60000)</f>
        <v/>
      </c>
      <c r="D171" s="139"/>
      <c r="E171" s="139" t="str">
        <f>IF('For Estimators'!Y171*10000 = 0,"",'For Estimators'!Y171*10000)</f>
        <v/>
      </c>
      <c r="F171" s="139"/>
      <c r="G171" s="139"/>
      <c r="H171" s="139" t="str">
        <f t="shared" si="6"/>
        <v/>
      </c>
      <c r="I171" s="139" t="str">
        <f>IF('For Estimators'!X171*6300 = 0,"",'For Estimators'!X171*6300)</f>
        <v/>
      </c>
      <c r="J171" s="139" t="str">
        <f>IF('For Estimators'!Z171*5200 = 0,"",'For Estimators'!Z171*5200)</f>
        <v/>
      </c>
      <c r="K171" s="139" t="str">
        <f t="shared" si="7"/>
        <v/>
      </c>
      <c r="L171" s="139" t="str">
        <f>IF(AND('For Estimators'!X171 = 0,  'For Estimators'!Z171 = 0),"",61000)</f>
        <v/>
      </c>
      <c r="M171" s="185" t="str">
        <f>IF('For Estimators'!W171="", "",'For Estimators'!W171)</f>
        <v/>
      </c>
      <c r="N171" s="139" t="str">
        <f>IF('For Estimators'!AA171="", "",'For Estimators'!AA171)</f>
        <v/>
      </c>
    </row>
    <row r="172" spans="1:14" x14ac:dyDescent="0.25">
      <c r="A172" s="241" t="str">
        <f>IF('For Requestors'!C167=0,"",'For Requestors'!C167)</f>
        <v/>
      </c>
      <c r="B172" s="175" t="str">
        <f>IFERROR('For Estimators'!V172*$O$4,"")</f>
        <v/>
      </c>
      <c r="C172" s="111" t="str">
        <f>IF('For Estimators'!X172*60000 = 0,"",'For Estimators'!X172*60000)</f>
        <v/>
      </c>
      <c r="D172" s="139"/>
      <c r="E172" s="139" t="str">
        <f>IF('For Estimators'!Y172*10000 = 0,"",'For Estimators'!Y172*10000)</f>
        <v/>
      </c>
      <c r="F172" s="139"/>
      <c r="G172" s="139"/>
      <c r="H172" s="139" t="str">
        <f t="shared" si="6"/>
        <v/>
      </c>
      <c r="I172" s="139" t="str">
        <f>IF('For Estimators'!X172*6300 = 0,"",'For Estimators'!X172*6300)</f>
        <v/>
      </c>
      <c r="J172" s="139" t="str">
        <f>IF('For Estimators'!Z172*5200 = 0,"",'For Estimators'!Z172*5200)</f>
        <v/>
      </c>
      <c r="K172" s="139" t="str">
        <f t="shared" si="7"/>
        <v/>
      </c>
      <c r="L172" s="139" t="str">
        <f>IF(AND('For Estimators'!X172 = 0,  'For Estimators'!Z172 = 0),"",61000)</f>
        <v/>
      </c>
      <c r="M172" s="185" t="str">
        <f>IF('For Estimators'!W172="", "",'For Estimators'!W172)</f>
        <v/>
      </c>
      <c r="N172" s="139" t="str">
        <f>IF('For Estimators'!AA172="", "",'For Estimators'!AA172)</f>
        <v/>
      </c>
    </row>
    <row r="173" spans="1:14" x14ac:dyDescent="0.25">
      <c r="A173" s="241" t="str">
        <f>IF('For Requestors'!C168=0,"",'For Requestors'!C168)</f>
        <v/>
      </c>
      <c r="B173" s="175" t="str">
        <f>IFERROR('For Estimators'!V173*$O$4,"")</f>
        <v/>
      </c>
      <c r="C173" s="111" t="str">
        <f>IF('For Estimators'!X173*60000 = 0,"",'For Estimators'!X173*60000)</f>
        <v/>
      </c>
      <c r="D173" s="139"/>
      <c r="E173" s="139" t="str">
        <f>IF('For Estimators'!Y173*10000 = 0,"",'For Estimators'!Y173*10000)</f>
        <v/>
      </c>
      <c r="F173" s="139"/>
      <c r="G173" s="139"/>
      <c r="H173" s="139" t="str">
        <f t="shared" si="6"/>
        <v/>
      </c>
      <c r="I173" s="139" t="str">
        <f>IF('For Estimators'!X173*6300 = 0,"",'For Estimators'!X173*6300)</f>
        <v/>
      </c>
      <c r="J173" s="139" t="str">
        <f>IF('For Estimators'!Z173*5200 = 0,"",'For Estimators'!Z173*5200)</f>
        <v/>
      </c>
      <c r="K173" s="139" t="str">
        <f t="shared" si="7"/>
        <v/>
      </c>
      <c r="L173" s="139" t="str">
        <f>IF(AND('For Estimators'!X173 = 0,  'For Estimators'!Z173 = 0),"",61000)</f>
        <v/>
      </c>
      <c r="M173" s="185" t="str">
        <f>IF('For Estimators'!W173="", "",'For Estimators'!W173)</f>
        <v/>
      </c>
      <c r="N173" s="139" t="str">
        <f>IF('For Estimators'!AA173="", "",'For Estimators'!AA173)</f>
        <v/>
      </c>
    </row>
    <row r="174" spans="1:14" x14ac:dyDescent="0.25">
      <c r="A174" s="241" t="str">
        <f>IF('For Requestors'!C169=0,"",'For Requestors'!C169)</f>
        <v/>
      </c>
      <c r="B174" s="175" t="str">
        <f>IFERROR('For Estimators'!V174*$O$4,"")</f>
        <v/>
      </c>
      <c r="C174" s="111" t="str">
        <f>IF('For Estimators'!X174*60000 = 0,"",'For Estimators'!X174*60000)</f>
        <v/>
      </c>
      <c r="D174" s="139"/>
      <c r="E174" s="139" t="str">
        <f>IF('For Estimators'!Y174*10000 = 0,"",'For Estimators'!Y174*10000)</f>
        <v/>
      </c>
      <c r="F174" s="139"/>
      <c r="G174" s="139"/>
      <c r="H174" s="139" t="str">
        <f t="shared" si="6"/>
        <v/>
      </c>
      <c r="I174" s="139" t="str">
        <f>IF('For Estimators'!X174*6300 = 0,"",'For Estimators'!X174*6300)</f>
        <v/>
      </c>
      <c r="J174" s="139" t="str">
        <f>IF('For Estimators'!Z174*5200 = 0,"",'For Estimators'!Z174*5200)</f>
        <v/>
      </c>
      <c r="K174" s="139" t="str">
        <f t="shared" si="7"/>
        <v/>
      </c>
      <c r="L174" s="139" t="str">
        <f>IF(AND('For Estimators'!X174 = 0,  'For Estimators'!Z174 = 0),"",61000)</f>
        <v/>
      </c>
      <c r="M174" s="185" t="str">
        <f>IF('For Estimators'!W174="", "",'For Estimators'!W174)</f>
        <v/>
      </c>
      <c r="N174" s="139" t="str">
        <f>IF('For Estimators'!AA174="", "",'For Estimators'!AA174)</f>
        <v/>
      </c>
    </row>
    <row r="175" spans="1:14" x14ac:dyDescent="0.25">
      <c r="A175" s="241" t="str">
        <f>IF('For Requestors'!C170=0,"",'For Requestors'!C170)</f>
        <v/>
      </c>
      <c r="B175" s="175" t="str">
        <f>IFERROR('For Estimators'!V175*$O$4,"")</f>
        <v/>
      </c>
      <c r="C175" s="111" t="str">
        <f>IF('For Estimators'!X175*60000 = 0,"",'For Estimators'!X175*60000)</f>
        <v/>
      </c>
      <c r="D175" s="139"/>
      <c r="E175" s="139" t="str">
        <f>IF('For Estimators'!Y175*10000 = 0,"",'For Estimators'!Y175*10000)</f>
        <v/>
      </c>
      <c r="F175" s="139"/>
      <c r="G175" s="139"/>
      <c r="H175" s="139" t="str">
        <f t="shared" si="6"/>
        <v/>
      </c>
      <c r="I175" s="139" t="str">
        <f>IF('For Estimators'!X175*6300 = 0,"",'For Estimators'!X175*6300)</f>
        <v/>
      </c>
      <c r="J175" s="139" t="str">
        <f>IF('For Estimators'!Z175*5200 = 0,"",'For Estimators'!Z175*5200)</f>
        <v/>
      </c>
      <c r="K175" s="139" t="str">
        <f t="shared" si="7"/>
        <v/>
      </c>
      <c r="L175" s="139" t="str">
        <f>IF(AND('For Estimators'!X175 = 0,  'For Estimators'!Z175 = 0),"",61000)</f>
        <v/>
      </c>
      <c r="M175" s="185" t="str">
        <f>IF('For Estimators'!W175="", "",'For Estimators'!W175)</f>
        <v/>
      </c>
      <c r="N175" s="139" t="str">
        <f>IF('For Estimators'!AA175="", "",'For Estimators'!AA175)</f>
        <v/>
      </c>
    </row>
    <row r="176" spans="1:14" x14ac:dyDescent="0.25">
      <c r="A176" s="241" t="str">
        <f>IF('For Requestors'!C171=0,"",'For Requestors'!C171)</f>
        <v/>
      </c>
      <c r="B176" s="175" t="str">
        <f>IFERROR('For Estimators'!V176*$O$4,"")</f>
        <v/>
      </c>
      <c r="C176" s="111" t="str">
        <f>IF('For Estimators'!X176*60000 = 0,"",'For Estimators'!X176*60000)</f>
        <v/>
      </c>
      <c r="D176" s="139"/>
      <c r="E176" s="139" t="str">
        <f>IF('For Estimators'!Y176*10000 = 0,"",'For Estimators'!Y176*10000)</f>
        <v/>
      </c>
      <c r="F176" s="139"/>
      <c r="G176" s="139"/>
      <c r="H176" s="139" t="str">
        <f t="shared" si="6"/>
        <v/>
      </c>
      <c r="I176" s="139" t="str">
        <f>IF('For Estimators'!X176*6300 = 0,"",'For Estimators'!X176*6300)</f>
        <v/>
      </c>
      <c r="J176" s="139" t="str">
        <f>IF('For Estimators'!Z176*5200 = 0,"",'For Estimators'!Z176*5200)</f>
        <v/>
      </c>
      <c r="K176" s="139" t="str">
        <f t="shared" si="7"/>
        <v/>
      </c>
      <c r="L176" s="139" t="str">
        <f>IF(AND('For Estimators'!X176 = 0,  'For Estimators'!Z176 = 0),"",61000)</f>
        <v/>
      </c>
      <c r="M176" s="185" t="str">
        <f>IF('For Estimators'!W176="", "",'For Estimators'!W176)</f>
        <v/>
      </c>
      <c r="N176" s="139" t="str">
        <f>IF('For Estimators'!AA176="", "",'For Estimators'!AA176)</f>
        <v/>
      </c>
    </row>
    <row r="177" spans="1:14" x14ac:dyDescent="0.25">
      <c r="A177" s="241" t="str">
        <f>IF('For Requestors'!C172=0,"",'For Requestors'!C172)</f>
        <v/>
      </c>
      <c r="B177" s="175" t="str">
        <f>IFERROR('For Estimators'!V177*$O$4,"")</f>
        <v/>
      </c>
      <c r="C177" s="111" t="str">
        <f>IF('For Estimators'!X177*60000 = 0,"",'For Estimators'!X177*60000)</f>
        <v/>
      </c>
      <c r="D177" s="139"/>
      <c r="E177" s="139" t="str">
        <f>IF('For Estimators'!Y177*10000 = 0,"",'For Estimators'!Y177*10000)</f>
        <v/>
      </c>
      <c r="F177" s="139"/>
      <c r="G177" s="139"/>
      <c r="H177" s="139" t="str">
        <f t="shared" si="6"/>
        <v/>
      </c>
      <c r="I177" s="139" t="str">
        <f>IF('For Estimators'!X177*6300 = 0,"",'For Estimators'!X177*6300)</f>
        <v/>
      </c>
      <c r="J177" s="139" t="str">
        <f>IF('For Estimators'!Z177*5200 = 0,"",'For Estimators'!Z177*5200)</f>
        <v/>
      </c>
      <c r="K177" s="139" t="str">
        <f t="shared" si="7"/>
        <v/>
      </c>
      <c r="L177" s="139" t="str">
        <f>IF(AND('For Estimators'!X177 = 0,  'For Estimators'!Z177 = 0),"",61000)</f>
        <v/>
      </c>
      <c r="M177" s="185" t="str">
        <f>IF('For Estimators'!W177="", "",'For Estimators'!W177)</f>
        <v/>
      </c>
      <c r="N177" s="139" t="str">
        <f>IF('For Estimators'!AA177="", "",'For Estimators'!AA177)</f>
        <v/>
      </c>
    </row>
    <row r="178" spans="1:14" x14ac:dyDescent="0.25">
      <c r="A178" s="241" t="str">
        <f>IF('For Requestors'!C173=0,"",'For Requestors'!C173)</f>
        <v/>
      </c>
      <c r="B178" s="175" t="str">
        <f>IFERROR('For Estimators'!V178*$O$4,"")</f>
        <v/>
      </c>
      <c r="C178" s="111" t="str">
        <f>IF('For Estimators'!X178*60000 = 0,"",'For Estimators'!X178*60000)</f>
        <v/>
      </c>
      <c r="D178" s="139"/>
      <c r="E178" s="139" t="str">
        <f>IF('For Estimators'!Y178*10000 = 0,"",'For Estimators'!Y178*10000)</f>
        <v/>
      </c>
      <c r="F178" s="139"/>
      <c r="G178" s="139"/>
      <c r="H178" s="139" t="str">
        <f t="shared" si="6"/>
        <v/>
      </c>
      <c r="I178" s="139" t="str">
        <f>IF('For Estimators'!X178*6300 = 0,"",'For Estimators'!X178*6300)</f>
        <v/>
      </c>
      <c r="J178" s="139" t="str">
        <f>IF('For Estimators'!Z178*5200 = 0,"",'For Estimators'!Z178*5200)</f>
        <v/>
      </c>
      <c r="K178" s="139" t="str">
        <f t="shared" si="7"/>
        <v/>
      </c>
      <c r="L178" s="139" t="str">
        <f>IF(AND('For Estimators'!X178 = 0,  'For Estimators'!Z178 = 0),"",61000)</f>
        <v/>
      </c>
      <c r="M178" s="185" t="str">
        <f>IF('For Estimators'!W178="", "",'For Estimators'!W178)</f>
        <v/>
      </c>
      <c r="N178" s="139" t="str">
        <f>IF('For Estimators'!AA178="", "",'For Estimators'!AA178)</f>
        <v/>
      </c>
    </row>
    <row r="179" spans="1:14" x14ac:dyDescent="0.25">
      <c r="A179" s="241" t="str">
        <f>IF('For Requestors'!C174=0,"",'For Requestors'!C174)</f>
        <v/>
      </c>
      <c r="B179" s="175" t="str">
        <f>IFERROR('For Estimators'!V179*$O$4,"")</f>
        <v/>
      </c>
      <c r="C179" s="111" t="str">
        <f>IF('For Estimators'!X179*60000 = 0,"",'For Estimators'!X179*60000)</f>
        <v/>
      </c>
      <c r="D179" s="139"/>
      <c r="E179" s="139" t="str">
        <f>IF('For Estimators'!Y179*10000 = 0,"",'For Estimators'!Y179*10000)</f>
        <v/>
      </c>
      <c r="F179" s="139"/>
      <c r="G179" s="139"/>
      <c r="H179" s="139" t="str">
        <f t="shared" si="6"/>
        <v/>
      </c>
      <c r="I179" s="139" t="str">
        <f>IF('For Estimators'!X179*6300 = 0,"",'For Estimators'!X179*6300)</f>
        <v/>
      </c>
      <c r="J179" s="139" t="str">
        <f>IF('For Estimators'!Z179*5200 = 0,"",'For Estimators'!Z179*5200)</f>
        <v/>
      </c>
      <c r="K179" s="139" t="str">
        <f t="shared" si="7"/>
        <v/>
      </c>
      <c r="L179" s="139" t="str">
        <f>IF(AND('For Estimators'!X179 = 0,  'For Estimators'!Z179 = 0),"",61000)</f>
        <v/>
      </c>
      <c r="M179" s="185" t="str">
        <f>IF('For Estimators'!W179="", "",'For Estimators'!W179)</f>
        <v/>
      </c>
      <c r="N179" s="139" t="str">
        <f>IF('For Estimators'!AA179="", "",'For Estimators'!AA179)</f>
        <v/>
      </c>
    </row>
    <row r="180" spans="1:14" x14ac:dyDescent="0.25">
      <c r="A180" s="241" t="str">
        <f>IF('For Requestors'!C175=0,"",'For Requestors'!C175)</f>
        <v/>
      </c>
      <c r="B180" s="175" t="str">
        <f>IFERROR('For Estimators'!V180*$O$4,"")</f>
        <v/>
      </c>
      <c r="C180" s="111" t="str">
        <f>IF('For Estimators'!X180*60000 = 0,"",'For Estimators'!X180*60000)</f>
        <v/>
      </c>
      <c r="D180" s="139"/>
      <c r="E180" s="139" t="str">
        <f>IF('For Estimators'!Y180*10000 = 0,"",'For Estimators'!Y180*10000)</f>
        <v/>
      </c>
      <c r="F180" s="139"/>
      <c r="G180" s="139"/>
      <c r="H180" s="139" t="str">
        <f t="shared" si="6"/>
        <v/>
      </c>
      <c r="I180" s="139" t="str">
        <f>IF('For Estimators'!X180*6300 = 0,"",'For Estimators'!X180*6300)</f>
        <v/>
      </c>
      <c r="J180" s="139" t="str">
        <f>IF('For Estimators'!Z180*5200 = 0,"",'For Estimators'!Z180*5200)</f>
        <v/>
      </c>
      <c r="K180" s="139" t="str">
        <f t="shared" si="7"/>
        <v/>
      </c>
      <c r="L180" s="139" t="str">
        <f>IF(AND('For Estimators'!X180 = 0,  'For Estimators'!Z180 = 0),"",61000)</f>
        <v/>
      </c>
      <c r="M180" s="185" t="str">
        <f>IF('For Estimators'!W180="", "",'For Estimators'!W180)</f>
        <v/>
      </c>
      <c r="N180" s="139" t="str">
        <f>IF('For Estimators'!AA180="", "",'For Estimators'!AA180)</f>
        <v/>
      </c>
    </row>
    <row r="181" spans="1:14" x14ac:dyDescent="0.25">
      <c r="A181" s="241" t="str">
        <f>IF('For Requestors'!C176=0,"",'For Requestors'!C176)</f>
        <v/>
      </c>
      <c r="B181" s="175" t="str">
        <f>IFERROR('For Estimators'!V181*$O$4,"")</f>
        <v/>
      </c>
      <c r="C181" s="111" t="str">
        <f>IF('For Estimators'!X181*60000 = 0,"",'For Estimators'!X181*60000)</f>
        <v/>
      </c>
      <c r="D181" s="139"/>
      <c r="E181" s="139" t="str">
        <f>IF('For Estimators'!Y181*10000 = 0,"",'For Estimators'!Y181*10000)</f>
        <v/>
      </c>
      <c r="F181" s="139"/>
      <c r="G181" s="139"/>
      <c r="H181" s="139" t="str">
        <f t="shared" si="6"/>
        <v/>
      </c>
      <c r="I181" s="139" t="str">
        <f>IF('For Estimators'!X181*6300 = 0,"",'For Estimators'!X181*6300)</f>
        <v/>
      </c>
      <c r="J181" s="139" t="str">
        <f>IF('For Estimators'!Z181*5200 = 0,"",'For Estimators'!Z181*5200)</f>
        <v/>
      </c>
      <c r="K181" s="139" t="str">
        <f t="shared" si="7"/>
        <v/>
      </c>
      <c r="L181" s="139" t="str">
        <f>IF(AND('For Estimators'!X181 = 0,  'For Estimators'!Z181 = 0),"",61000)</f>
        <v/>
      </c>
      <c r="M181" s="185" t="str">
        <f>IF('For Estimators'!W181="", "",'For Estimators'!W181)</f>
        <v/>
      </c>
      <c r="N181" s="139" t="str">
        <f>IF('For Estimators'!AA181="", "",'For Estimators'!AA181)</f>
        <v/>
      </c>
    </row>
    <row r="182" spans="1:14" x14ac:dyDescent="0.25">
      <c r="A182" s="241" t="str">
        <f>IF('For Requestors'!C177=0,"",'For Requestors'!C177)</f>
        <v/>
      </c>
      <c r="B182" s="175" t="str">
        <f>IFERROR('For Estimators'!V182*$O$4,"")</f>
        <v/>
      </c>
      <c r="C182" s="111" t="str">
        <f>IF('For Estimators'!X182*60000 = 0,"",'For Estimators'!X182*60000)</f>
        <v/>
      </c>
      <c r="D182" s="139"/>
      <c r="E182" s="139" t="str">
        <f>IF('For Estimators'!Y182*10000 = 0,"",'For Estimators'!Y182*10000)</f>
        <v/>
      </c>
      <c r="F182" s="139"/>
      <c r="G182" s="139"/>
      <c r="H182" s="139" t="str">
        <f t="shared" si="6"/>
        <v/>
      </c>
      <c r="I182" s="139" t="str">
        <f>IF('For Estimators'!X182*6300 = 0,"",'For Estimators'!X182*6300)</f>
        <v/>
      </c>
      <c r="J182" s="139" t="str">
        <f>IF('For Estimators'!Z182*5200 = 0,"",'For Estimators'!Z182*5200)</f>
        <v/>
      </c>
      <c r="K182" s="139" t="str">
        <f t="shared" si="7"/>
        <v/>
      </c>
      <c r="L182" s="139" t="str">
        <f>IF(AND('For Estimators'!X182 = 0,  'For Estimators'!Z182 = 0),"",61000)</f>
        <v/>
      </c>
      <c r="M182" s="185" t="str">
        <f>IF('For Estimators'!W182="", "",'For Estimators'!W182)</f>
        <v/>
      </c>
      <c r="N182" s="139" t="str">
        <f>IF('For Estimators'!AA182="", "",'For Estimators'!AA182)</f>
        <v/>
      </c>
    </row>
    <row r="183" spans="1:14" x14ac:dyDescent="0.25">
      <c r="A183" s="241" t="str">
        <f>IF('For Requestors'!C178=0,"",'For Requestors'!C178)</f>
        <v/>
      </c>
      <c r="B183" s="175" t="str">
        <f>IFERROR('For Estimators'!V183*$O$4,"")</f>
        <v/>
      </c>
      <c r="C183" s="111" t="str">
        <f>IF('For Estimators'!X183*60000 = 0,"",'For Estimators'!X183*60000)</f>
        <v/>
      </c>
      <c r="D183" s="139"/>
      <c r="E183" s="139" t="str">
        <f>IF('For Estimators'!Y183*10000 = 0,"",'For Estimators'!Y183*10000)</f>
        <v/>
      </c>
      <c r="F183" s="139"/>
      <c r="G183" s="139"/>
      <c r="H183" s="139" t="str">
        <f t="shared" si="6"/>
        <v/>
      </c>
      <c r="I183" s="139" t="str">
        <f>IF('For Estimators'!X183*6300 = 0,"",'For Estimators'!X183*6300)</f>
        <v/>
      </c>
      <c r="J183" s="139" t="str">
        <f>IF('For Estimators'!Z183*5200 = 0,"",'For Estimators'!Z183*5200)</f>
        <v/>
      </c>
      <c r="K183" s="139" t="str">
        <f t="shared" si="7"/>
        <v/>
      </c>
      <c r="L183" s="139" t="str">
        <f>IF(AND('For Estimators'!X183 = 0,  'For Estimators'!Z183 = 0),"",61000)</f>
        <v/>
      </c>
      <c r="M183" s="185" t="str">
        <f>IF('For Estimators'!W183="", "",'For Estimators'!W183)</f>
        <v/>
      </c>
      <c r="N183" s="139" t="str">
        <f>IF('For Estimators'!AA183="", "",'For Estimators'!AA183)</f>
        <v/>
      </c>
    </row>
    <row r="184" spans="1:14" x14ac:dyDescent="0.25">
      <c r="A184" s="241" t="str">
        <f>IF('For Requestors'!C179=0,"",'For Requestors'!C179)</f>
        <v/>
      </c>
      <c r="B184" s="175" t="str">
        <f>IFERROR('For Estimators'!V184*$O$4,"")</f>
        <v/>
      </c>
      <c r="C184" s="111" t="str">
        <f>IF('For Estimators'!X184*60000 = 0,"",'For Estimators'!X184*60000)</f>
        <v/>
      </c>
      <c r="D184" s="139"/>
      <c r="E184" s="139" t="str">
        <f>IF('For Estimators'!Y184*10000 = 0,"",'For Estimators'!Y184*10000)</f>
        <v/>
      </c>
      <c r="F184" s="139"/>
      <c r="G184" s="139"/>
      <c r="H184" s="139" t="str">
        <f t="shared" si="6"/>
        <v/>
      </c>
      <c r="I184" s="139" t="str">
        <f>IF('For Estimators'!X184*6300 = 0,"",'For Estimators'!X184*6300)</f>
        <v/>
      </c>
      <c r="J184" s="139" t="str">
        <f>IF('For Estimators'!Z184*5200 = 0,"",'For Estimators'!Z184*5200)</f>
        <v/>
      </c>
      <c r="K184" s="139" t="str">
        <f t="shared" si="7"/>
        <v/>
      </c>
      <c r="L184" s="139" t="str">
        <f>IF(AND('For Estimators'!X184 = 0,  'For Estimators'!Z184 = 0),"",61000)</f>
        <v/>
      </c>
      <c r="M184" s="185" t="str">
        <f>IF('For Estimators'!W184="", "",'For Estimators'!W184)</f>
        <v/>
      </c>
      <c r="N184" s="139" t="str">
        <f>IF('For Estimators'!AA184="", "",'For Estimators'!AA184)</f>
        <v/>
      </c>
    </row>
    <row r="185" spans="1:14" x14ac:dyDescent="0.25">
      <c r="A185" s="241" t="str">
        <f>IF('For Requestors'!C180=0,"",'For Requestors'!C180)</f>
        <v/>
      </c>
      <c r="B185" s="175" t="str">
        <f>IFERROR('For Estimators'!V185*$O$4,"")</f>
        <v/>
      </c>
      <c r="C185" s="111" t="str">
        <f>IF('For Estimators'!X185*60000 = 0,"",'For Estimators'!X185*60000)</f>
        <v/>
      </c>
      <c r="D185" s="139"/>
      <c r="E185" s="139" t="str">
        <f>IF('For Estimators'!Y185*10000 = 0,"",'For Estimators'!Y185*10000)</f>
        <v/>
      </c>
      <c r="F185" s="139"/>
      <c r="G185" s="139"/>
      <c r="H185" s="139" t="str">
        <f t="shared" si="6"/>
        <v/>
      </c>
      <c r="I185" s="139" t="str">
        <f>IF('For Estimators'!X185*6300 = 0,"",'For Estimators'!X185*6300)</f>
        <v/>
      </c>
      <c r="J185" s="139" t="str">
        <f>IF('For Estimators'!Z185*5200 = 0,"",'For Estimators'!Z185*5200)</f>
        <v/>
      </c>
      <c r="K185" s="139" t="str">
        <f t="shared" si="7"/>
        <v/>
      </c>
      <c r="L185" s="139" t="str">
        <f>IF(AND('For Estimators'!X185 = 0,  'For Estimators'!Z185 = 0),"",61000)</f>
        <v/>
      </c>
      <c r="M185" s="185" t="str">
        <f>IF('For Estimators'!W185="", "",'For Estimators'!W185)</f>
        <v/>
      </c>
      <c r="N185" s="139" t="str">
        <f>IF('For Estimators'!AA185="", "",'For Estimators'!AA185)</f>
        <v/>
      </c>
    </row>
    <row r="186" spans="1:14" x14ac:dyDescent="0.25">
      <c r="A186" s="241" t="str">
        <f>IF('For Requestors'!C181=0,"",'For Requestors'!C181)</f>
        <v/>
      </c>
      <c r="B186" s="175" t="str">
        <f>IFERROR('For Estimators'!V186*$O$4,"")</f>
        <v/>
      </c>
      <c r="C186" s="111" t="str">
        <f>IF('For Estimators'!X186*60000 = 0,"",'For Estimators'!X186*60000)</f>
        <v/>
      </c>
      <c r="D186" s="139"/>
      <c r="E186" s="139" t="str">
        <f>IF('For Estimators'!Y186*10000 = 0,"",'For Estimators'!Y186*10000)</f>
        <v/>
      </c>
      <c r="F186" s="139"/>
      <c r="G186" s="139"/>
      <c r="H186" s="139" t="str">
        <f t="shared" si="6"/>
        <v/>
      </c>
      <c r="I186" s="139" t="str">
        <f>IF('For Estimators'!X186*6300 = 0,"",'For Estimators'!X186*6300)</f>
        <v/>
      </c>
      <c r="J186" s="139" t="str">
        <f>IF('For Estimators'!Z186*5200 = 0,"",'For Estimators'!Z186*5200)</f>
        <v/>
      </c>
      <c r="K186" s="139" t="str">
        <f t="shared" si="7"/>
        <v/>
      </c>
      <c r="L186" s="139" t="str">
        <f>IF(AND('For Estimators'!X186 = 0,  'For Estimators'!Z186 = 0),"",61000)</f>
        <v/>
      </c>
      <c r="M186" s="185" t="str">
        <f>IF('For Estimators'!W186="", "",'For Estimators'!W186)</f>
        <v/>
      </c>
      <c r="N186" s="139" t="str">
        <f>IF('For Estimators'!AA186="", "",'For Estimators'!AA186)</f>
        <v/>
      </c>
    </row>
    <row r="187" spans="1:14" x14ac:dyDescent="0.25">
      <c r="A187" s="241" t="str">
        <f>IF('For Requestors'!C182=0,"",'For Requestors'!C182)</f>
        <v/>
      </c>
      <c r="B187" s="175" t="str">
        <f>IFERROR('For Estimators'!V187*$O$4,"")</f>
        <v/>
      </c>
      <c r="C187" s="111" t="str">
        <f>IF('For Estimators'!X187*60000 = 0,"",'For Estimators'!X187*60000)</f>
        <v/>
      </c>
      <c r="D187" s="139"/>
      <c r="E187" s="139" t="str">
        <f>IF('For Estimators'!Y187*10000 = 0,"",'For Estimators'!Y187*10000)</f>
        <v/>
      </c>
      <c r="F187" s="139"/>
      <c r="G187" s="139"/>
      <c r="H187" s="139" t="str">
        <f t="shared" si="6"/>
        <v/>
      </c>
      <c r="I187" s="139" t="str">
        <f>IF('For Estimators'!X187*6300 = 0,"",'For Estimators'!X187*6300)</f>
        <v/>
      </c>
      <c r="J187" s="139" t="str">
        <f>IF('For Estimators'!Z187*5200 = 0,"",'For Estimators'!Z187*5200)</f>
        <v/>
      </c>
      <c r="K187" s="139" t="str">
        <f t="shared" si="7"/>
        <v/>
      </c>
      <c r="L187" s="139" t="str">
        <f>IF(AND('For Estimators'!X187 = 0,  'For Estimators'!Z187 = 0),"",61000)</f>
        <v/>
      </c>
      <c r="M187" s="185" t="str">
        <f>IF('For Estimators'!W187="", "",'For Estimators'!W187)</f>
        <v/>
      </c>
      <c r="N187" s="139" t="str">
        <f>IF('For Estimators'!AA187="", "",'For Estimators'!AA187)</f>
        <v/>
      </c>
    </row>
    <row r="188" spans="1:14" x14ac:dyDescent="0.25">
      <c r="A188" s="241" t="str">
        <f>IF('For Requestors'!C183=0,"",'For Requestors'!C183)</f>
        <v/>
      </c>
      <c r="B188" s="175" t="str">
        <f>IFERROR('For Estimators'!V188*$O$4,"")</f>
        <v/>
      </c>
      <c r="C188" s="111" t="str">
        <f>IF('For Estimators'!X188*60000 = 0,"",'For Estimators'!X188*60000)</f>
        <v/>
      </c>
      <c r="D188" s="139"/>
      <c r="E188" s="139" t="str">
        <f>IF('For Estimators'!Y188*10000 = 0,"",'For Estimators'!Y188*10000)</f>
        <v/>
      </c>
      <c r="F188" s="139"/>
      <c r="G188" s="139"/>
      <c r="H188" s="139" t="str">
        <f t="shared" si="6"/>
        <v/>
      </c>
      <c r="I188" s="139" t="str">
        <f>IF('For Estimators'!X188*6300 = 0,"",'For Estimators'!X188*6300)</f>
        <v/>
      </c>
      <c r="J188" s="139" t="str">
        <f>IF('For Estimators'!Z188*5200 = 0,"",'For Estimators'!Z188*5200)</f>
        <v/>
      </c>
      <c r="K188" s="139" t="str">
        <f t="shared" si="7"/>
        <v/>
      </c>
      <c r="L188" s="139" t="str">
        <f>IF(AND('For Estimators'!X188 = 0,  'For Estimators'!Z188 = 0),"",61000)</f>
        <v/>
      </c>
      <c r="M188" s="185" t="str">
        <f>IF('For Estimators'!W188="", "",'For Estimators'!W188)</f>
        <v/>
      </c>
      <c r="N188" s="139" t="str">
        <f>IF('For Estimators'!AA188="", "",'For Estimators'!AA188)</f>
        <v/>
      </c>
    </row>
    <row r="189" spans="1:14" x14ac:dyDescent="0.25">
      <c r="A189" s="241" t="str">
        <f>IF('For Requestors'!C184=0,"",'For Requestors'!C184)</f>
        <v/>
      </c>
      <c r="B189" s="175" t="str">
        <f>IFERROR('For Estimators'!V189*$O$4,"")</f>
        <v/>
      </c>
      <c r="C189" s="111" t="str">
        <f>IF('For Estimators'!X189*60000 = 0,"",'For Estimators'!X189*60000)</f>
        <v/>
      </c>
      <c r="D189" s="139"/>
      <c r="E189" s="139" t="str">
        <f>IF('For Estimators'!Y189*10000 = 0,"",'For Estimators'!Y189*10000)</f>
        <v/>
      </c>
      <c r="F189" s="139"/>
      <c r="G189" s="139"/>
      <c r="H189" s="139" t="str">
        <f t="shared" si="6"/>
        <v/>
      </c>
      <c r="I189" s="139" t="str">
        <f>IF('For Estimators'!X189*6300 = 0,"",'For Estimators'!X189*6300)</f>
        <v/>
      </c>
      <c r="J189" s="139" t="str">
        <f>IF('For Estimators'!Z189*5200 = 0,"",'For Estimators'!Z189*5200)</f>
        <v/>
      </c>
      <c r="K189" s="139" t="str">
        <f t="shared" si="7"/>
        <v/>
      </c>
      <c r="L189" s="139" t="str">
        <f>IF(AND('For Estimators'!X189 = 0,  'For Estimators'!Z189 = 0),"",61000)</f>
        <v/>
      </c>
      <c r="M189" s="185" t="str">
        <f>IF('For Estimators'!W189="", "",'For Estimators'!W189)</f>
        <v/>
      </c>
      <c r="N189" s="139" t="str">
        <f>IF('For Estimators'!AA189="", "",'For Estimators'!AA189)</f>
        <v/>
      </c>
    </row>
    <row r="190" spans="1:14" x14ac:dyDescent="0.25">
      <c r="A190" s="241" t="str">
        <f>IF('For Requestors'!C185=0,"",'For Requestors'!C185)</f>
        <v/>
      </c>
      <c r="B190" s="175" t="str">
        <f>IFERROR('For Estimators'!V190*$O$4,"")</f>
        <v/>
      </c>
      <c r="C190" s="111" t="str">
        <f>IF('For Estimators'!X190*60000 = 0,"",'For Estimators'!X190*60000)</f>
        <v/>
      </c>
      <c r="D190" s="139"/>
      <c r="E190" s="139" t="str">
        <f>IF('For Estimators'!Y190*10000 = 0,"",'For Estimators'!Y190*10000)</f>
        <v/>
      </c>
      <c r="F190" s="139"/>
      <c r="G190" s="139"/>
      <c r="H190" s="139" t="str">
        <f t="shared" si="6"/>
        <v/>
      </c>
      <c r="I190" s="139" t="str">
        <f>IF('For Estimators'!X190*6300 = 0,"",'For Estimators'!X190*6300)</f>
        <v/>
      </c>
      <c r="J190" s="139" t="str">
        <f>IF('For Estimators'!Z190*5200 = 0,"",'For Estimators'!Z190*5200)</f>
        <v/>
      </c>
      <c r="K190" s="139" t="str">
        <f t="shared" si="7"/>
        <v/>
      </c>
      <c r="L190" s="139" t="str">
        <f>IF(AND('For Estimators'!X190 = 0,  'For Estimators'!Z190 = 0),"",61000)</f>
        <v/>
      </c>
      <c r="M190" s="185" t="str">
        <f>IF('For Estimators'!W190="", "",'For Estimators'!W190)</f>
        <v/>
      </c>
      <c r="N190" s="139" t="str">
        <f>IF('For Estimators'!AA190="", "",'For Estimators'!AA190)</f>
        <v/>
      </c>
    </row>
    <row r="191" spans="1:14" x14ac:dyDescent="0.25">
      <c r="A191" s="241" t="str">
        <f>IF('For Requestors'!C186=0,"",'For Requestors'!C186)</f>
        <v/>
      </c>
      <c r="B191" s="175" t="str">
        <f>IFERROR('For Estimators'!V191*$O$4,"")</f>
        <v/>
      </c>
      <c r="C191" s="111" t="str">
        <f>IF('For Estimators'!X191*60000 = 0,"",'For Estimators'!X191*60000)</f>
        <v/>
      </c>
      <c r="D191" s="139"/>
      <c r="E191" s="139" t="str">
        <f>IF('For Estimators'!Y191*10000 = 0,"",'For Estimators'!Y191*10000)</f>
        <v/>
      </c>
      <c r="F191" s="139"/>
      <c r="G191" s="139"/>
      <c r="H191" s="139" t="str">
        <f t="shared" si="6"/>
        <v/>
      </c>
      <c r="I191" s="139" t="str">
        <f>IF('For Estimators'!X191*6300 = 0,"",'For Estimators'!X191*6300)</f>
        <v/>
      </c>
      <c r="J191" s="139" t="str">
        <f>IF('For Estimators'!Z191*5200 = 0,"",'For Estimators'!Z191*5200)</f>
        <v/>
      </c>
      <c r="K191" s="139" t="str">
        <f t="shared" si="7"/>
        <v/>
      </c>
      <c r="L191" s="139" t="str">
        <f>IF(AND('For Estimators'!X191 = 0,  'For Estimators'!Z191 = 0),"",61000)</f>
        <v/>
      </c>
      <c r="M191" s="185" t="str">
        <f>IF('For Estimators'!W191="", "",'For Estimators'!W191)</f>
        <v/>
      </c>
      <c r="N191" s="139" t="str">
        <f>IF('For Estimators'!AA191="", "",'For Estimators'!AA191)</f>
        <v/>
      </c>
    </row>
    <row r="192" spans="1:14" x14ac:dyDescent="0.25">
      <c r="A192" s="241" t="str">
        <f>IF('For Requestors'!C187=0,"",'For Requestors'!C187)</f>
        <v/>
      </c>
      <c r="B192" s="175" t="str">
        <f>IFERROR('For Estimators'!V192*$O$4,"")</f>
        <v/>
      </c>
      <c r="C192" s="111" t="str">
        <f>IF('For Estimators'!X192*60000 = 0,"",'For Estimators'!X192*60000)</f>
        <v/>
      </c>
      <c r="D192" s="139"/>
      <c r="E192" s="139" t="str">
        <f>IF('For Estimators'!Y192*10000 = 0,"",'For Estimators'!Y192*10000)</f>
        <v/>
      </c>
      <c r="F192" s="139"/>
      <c r="G192" s="139"/>
      <c r="H192" s="139" t="str">
        <f t="shared" si="6"/>
        <v/>
      </c>
      <c r="I192" s="139" t="str">
        <f>IF('For Estimators'!X192*6300 = 0,"",'For Estimators'!X192*6300)</f>
        <v/>
      </c>
      <c r="J192" s="139" t="str">
        <f>IF('For Estimators'!Z192*5200 = 0,"",'For Estimators'!Z192*5200)</f>
        <v/>
      </c>
      <c r="K192" s="139" t="str">
        <f t="shared" si="7"/>
        <v/>
      </c>
      <c r="L192" s="139" t="str">
        <f>IF(AND('For Estimators'!X192 = 0,  'For Estimators'!Z192 = 0),"",61000)</f>
        <v/>
      </c>
      <c r="M192" s="185" t="str">
        <f>IF('For Estimators'!W192="", "",'For Estimators'!W192)</f>
        <v/>
      </c>
      <c r="N192" s="139" t="str">
        <f>IF('For Estimators'!AA192="", "",'For Estimators'!AA192)</f>
        <v/>
      </c>
    </row>
    <row r="193" spans="1:14" x14ac:dyDescent="0.25">
      <c r="A193" s="241" t="str">
        <f>IF('For Requestors'!C188=0,"",'For Requestors'!C188)</f>
        <v/>
      </c>
      <c r="B193" s="175" t="str">
        <f>IFERROR('For Estimators'!V193*$O$4,"")</f>
        <v/>
      </c>
      <c r="C193" s="111" t="str">
        <f>IF('For Estimators'!X193*60000 = 0,"",'For Estimators'!X193*60000)</f>
        <v/>
      </c>
      <c r="D193" s="139"/>
      <c r="E193" s="139" t="str">
        <f>IF('For Estimators'!Y193*10000 = 0,"",'For Estimators'!Y193*10000)</f>
        <v/>
      </c>
      <c r="F193" s="139"/>
      <c r="G193" s="139"/>
      <c r="H193" s="139" t="str">
        <f t="shared" si="6"/>
        <v/>
      </c>
      <c r="I193" s="139" t="str">
        <f>IF('For Estimators'!X193*6300 = 0,"",'For Estimators'!X193*6300)</f>
        <v/>
      </c>
      <c r="J193" s="139" t="str">
        <f>IF('For Estimators'!Z193*5200 = 0,"",'For Estimators'!Z193*5200)</f>
        <v/>
      </c>
      <c r="K193" s="139" t="str">
        <f t="shared" si="7"/>
        <v/>
      </c>
      <c r="L193" s="139" t="str">
        <f>IF(AND('For Estimators'!X193 = 0,  'For Estimators'!Z193 = 0),"",61000)</f>
        <v/>
      </c>
      <c r="M193" s="185" t="str">
        <f>IF('For Estimators'!W193="", "",'For Estimators'!W193)</f>
        <v/>
      </c>
      <c r="N193" s="139" t="str">
        <f>IF('For Estimators'!AA193="", "",'For Estimators'!AA193)</f>
        <v/>
      </c>
    </row>
    <row r="194" spans="1:14" x14ac:dyDescent="0.25">
      <c r="A194" s="241" t="str">
        <f>IF('For Requestors'!C189=0,"",'For Requestors'!C189)</f>
        <v/>
      </c>
      <c r="B194" s="175" t="str">
        <f>IFERROR('For Estimators'!V194*$O$4,"")</f>
        <v/>
      </c>
      <c r="C194" s="111" t="str">
        <f>IF('For Estimators'!X194*60000 = 0,"",'For Estimators'!X194*60000)</f>
        <v/>
      </c>
      <c r="D194" s="139"/>
      <c r="E194" s="139" t="str">
        <f>IF('For Estimators'!Y194*10000 = 0,"",'For Estimators'!Y194*10000)</f>
        <v/>
      </c>
      <c r="F194" s="139"/>
      <c r="G194" s="139"/>
      <c r="H194" s="139" t="str">
        <f t="shared" si="6"/>
        <v/>
      </c>
      <c r="I194" s="139" t="str">
        <f>IF('For Estimators'!X194*6300 = 0,"",'For Estimators'!X194*6300)</f>
        <v/>
      </c>
      <c r="J194" s="139" t="str">
        <f>IF('For Estimators'!Z194*5200 = 0,"",'For Estimators'!Z194*5200)</f>
        <v/>
      </c>
      <c r="K194" s="139" t="str">
        <f t="shared" si="7"/>
        <v/>
      </c>
      <c r="L194" s="139" t="str">
        <f>IF(AND('For Estimators'!X194 = 0,  'For Estimators'!Z194 = 0),"",61000)</f>
        <v/>
      </c>
      <c r="M194" s="185" t="str">
        <f>IF('For Estimators'!W194="", "",'For Estimators'!W194)</f>
        <v/>
      </c>
      <c r="N194" s="139" t="str">
        <f>IF('For Estimators'!AA194="", "",'For Estimators'!AA194)</f>
        <v/>
      </c>
    </row>
    <row r="195" spans="1:14" x14ac:dyDescent="0.25">
      <c r="A195" s="241" t="str">
        <f>IF('For Requestors'!C190=0,"",'For Requestors'!C190)</f>
        <v/>
      </c>
      <c r="B195" s="175" t="str">
        <f>IFERROR('For Estimators'!V195*$O$4,"")</f>
        <v/>
      </c>
      <c r="C195" s="111" t="str">
        <f>IF('For Estimators'!X195*60000 = 0,"",'For Estimators'!X195*60000)</f>
        <v/>
      </c>
      <c r="D195" s="139"/>
      <c r="E195" s="139" t="str">
        <f>IF('For Estimators'!Y195*10000 = 0,"",'For Estimators'!Y195*10000)</f>
        <v/>
      </c>
      <c r="F195" s="139"/>
      <c r="G195" s="139"/>
      <c r="H195" s="139" t="str">
        <f t="shared" si="6"/>
        <v/>
      </c>
      <c r="I195" s="139" t="str">
        <f>IF('For Estimators'!X195*6300 = 0,"",'For Estimators'!X195*6300)</f>
        <v/>
      </c>
      <c r="J195" s="139" t="str">
        <f>IF('For Estimators'!Z195*5200 = 0,"",'For Estimators'!Z195*5200)</f>
        <v/>
      </c>
      <c r="K195" s="139" t="str">
        <f t="shared" si="7"/>
        <v/>
      </c>
      <c r="L195" s="139" t="str">
        <f>IF(AND('For Estimators'!X195 = 0,  'For Estimators'!Z195 = 0),"",61000)</f>
        <v/>
      </c>
      <c r="M195" s="185" t="str">
        <f>IF('For Estimators'!W195="", "",'For Estimators'!W195)</f>
        <v/>
      </c>
      <c r="N195" s="139" t="str">
        <f>IF('For Estimators'!AA195="", "",'For Estimators'!AA195)</f>
        <v/>
      </c>
    </row>
    <row r="196" spans="1:14" x14ac:dyDescent="0.25">
      <c r="A196" s="241" t="str">
        <f>IF('For Requestors'!C191=0,"",'For Requestors'!C191)</f>
        <v/>
      </c>
      <c r="B196" s="175" t="str">
        <f>IFERROR('For Estimators'!V196*$O$4,"")</f>
        <v/>
      </c>
      <c r="C196" s="111" t="str">
        <f>IF('For Estimators'!X196*60000 = 0,"",'For Estimators'!X196*60000)</f>
        <v/>
      </c>
      <c r="D196" s="139"/>
      <c r="E196" s="139" t="str">
        <f>IF('For Estimators'!Y196*10000 = 0,"",'For Estimators'!Y196*10000)</f>
        <v/>
      </c>
      <c r="F196" s="139"/>
      <c r="G196" s="139"/>
      <c r="H196" s="139" t="str">
        <f t="shared" si="6"/>
        <v/>
      </c>
      <c r="I196" s="139" t="str">
        <f>IF('For Estimators'!X196*6300 = 0,"",'For Estimators'!X196*6300)</f>
        <v/>
      </c>
      <c r="J196" s="139" t="str">
        <f>IF('For Estimators'!Z196*5200 = 0,"",'For Estimators'!Z196*5200)</f>
        <v/>
      </c>
      <c r="K196" s="139" t="str">
        <f t="shared" si="7"/>
        <v/>
      </c>
      <c r="L196" s="139" t="str">
        <f>IF(AND('For Estimators'!X196 = 0,  'For Estimators'!Z196 = 0),"",61000)</f>
        <v/>
      </c>
      <c r="M196" s="185" t="str">
        <f>IF('For Estimators'!W196="", "",'For Estimators'!W196)</f>
        <v/>
      </c>
      <c r="N196" s="139" t="str">
        <f>IF('For Estimators'!AA196="", "",'For Estimators'!AA196)</f>
        <v/>
      </c>
    </row>
    <row r="197" spans="1:14" x14ac:dyDescent="0.25">
      <c r="A197" s="241" t="str">
        <f>IF('For Requestors'!C192=0,"",'For Requestors'!C192)</f>
        <v/>
      </c>
      <c r="B197" s="175" t="str">
        <f>IFERROR('For Estimators'!V197*$O$4,"")</f>
        <v/>
      </c>
      <c r="C197" s="111" t="str">
        <f>IF('For Estimators'!X197*60000 = 0,"",'For Estimators'!X197*60000)</f>
        <v/>
      </c>
      <c r="D197" s="139"/>
      <c r="E197" s="139" t="str">
        <f>IF('For Estimators'!Y197*10000 = 0,"",'For Estimators'!Y197*10000)</f>
        <v/>
      </c>
      <c r="F197" s="139"/>
      <c r="G197" s="139"/>
      <c r="H197" s="139" t="str">
        <f t="shared" si="6"/>
        <v/>
      </c>
      <c r="I197" s="139" t="str">
        <f>IF('For Estimators'!X197*6300 = 0,"",'For Estimators'!X197*6300)</f>
        <v/>
      </c>
      <c r="J197" s="139" t="str">
        <f>IF('For Estimators'!Z197*5200 = 0,"",'For Estimators'!Z197*5200)</f>
        <v/>
      </c>
      <c r="K197" s="139" t="str">
        <f t="shared" si="7"/>
        <v/>
      </c>
      <c r="L197" s="139" t="str">
        <f>IF(AND('For Estimators'!X197 = 0,  'For Estimators'!Z197 = 0),"",61000)</f>
        <v/>
      </c>
      <c r="M197" s="185" t="str">
        <f>IF('For Estimators'!W197="", "",'For Estimators'!W197)</f>
        <v/>
      </c>
      <c r="N197" s="139" t="str">
        <f>IF('For Estimators'!AA197="", "",'For Estimators'!AA197)</f>
        <v/>
      </c>
    </row>
    <row r="198" spans="1:14" x14ac:dyDescent="0.25">
      <c r="A198" s="241" t="str">
        <f>IF('For Requestors'!C193=0,"",'For Requestors'!C193)</f>
        <v/>
      </c>
      <c r="B198" s="175" t="str">
        <f>IFERROR('For Estimators'!V198*$O$4,"")</f>
        <v/>
      </c>
      <c r="C198" s="111" t="str">
        <f>IF('For Estimators'!X198*60000 = 0,"",'For Estimators'!X198*60000)</f>
        <v/>
      </c>
      <c r="D198" s="139"/>
      <c r="E198" s="139" t="str">
        <f>IF('For Estimators'!Y198*10000 = 0,"",'For Estimators'!Y198*10000)</f>
        <v/>
      </c>
      <c r="F198" s="139"/>
      <c r="G198" s="139"/>
      <c r="H198" s="139" t="str">
        <f t="shared" si="6"/>
        <v/>
      </c>
      <c r="I198" s="139" t="str">
        <f>IF('For Estimators'!X198*6300 = 0,"",'For Estimators'!X198*6300)</f>
        <v/>
      </c>
      <c r="J198" s="139" t="str">
        <f>IF('For Estimators'!Z198*5200 = 0,"",'For Estimators'!Z198*5200)</f>
        <v/>
      </c>
      <c r="K198" s="139" t="str">
        <f t="shared" si="7"/>
        <v/>
      </c>
      <c r="L198" s="139" t="str">
        <f>IF(AND('For Estimators'!X198 = 0,  'For Estimators'!Z198 = 0),"",61000)</f>
        <v/>
      </c>
      <c r="M198" s="185" t="str">
        <f>IF('For Estimators'!W198="", "",'For Estimators'!W198)</f>
        <v/>
      </c>
      <c r="N198" s="139" t="str">
        <f>IF('For Estimators'!AA198="", "",'For Estimators'!AA198)</f>
        <v/>
      </c>
    </row>
    <row r="199" spans="1:14" x14ac:dyDescent="0.25">
      <c r="A199" s="241" t="str">
        <f>IF('For Requestors'!C194=0,"",'For Requestors'!C194)</f>
        <v/>
      </c>
      <c r="B199" s="175" t="str">
        <f>IFERROR('For Estimators'!V199*$O$4,"")</f>
        <v/>
      </c>
      <c r="C199" s="111" t="str">
        <f>IF('For Estimators'!X199*60000 = 0,"",'For Estimators'!X199*60000)</f>
        <v/>
      </c>
      <c r="D199" s="139"/>
      <c r="E199" s="139" t="str">
        <f>IF('For Estimators'!Y199*10000 = 0,"",'For Estimators'!Y199*10000)</f>
        <v/>
      </c>
      <c r="F199" s="139"/>
      <c r="G199" s="139"/>
      <c r="H199" s="139" t="str">
        <f t="shared" si="6"/>
        <v/>
      </c>
      <c r="I199" s="139" t="str">
        <f>IF('For Estimators'!X199*6300 = 0,"",'For Estimators'!X199*6300)</f>
        <v/>
      </c>
      <c r="J199" s="139" t="str">
        <f>IF('For Estimators'!Z199*5200 = 0,"",'For Estimators'!Z199*5200)</f>
        <v/>
      </c>
      <c r="K199" s="139" t="str">
        <f t="shared" si="7"/>
        <v/>
      </c>
      <c r="L199" s="139" t="str">
        <f>IF(AND('For Estimators'!X199 = 0,  'For Estimators'!Z199 = 0),"",61000)</f>
        <v/>
      </c>
      <c r="M199" s="185" t="str">
        <f>IF('For Estimators'!W199="", "",'For Estimators'!W199)</f>
        <v/>
      </c>
      <c r="N199" s="139" t="str">
        <f>IF('For Estimators'!AA199="", "",'For Estimators'!AA199)</f>
        <v/>
      </c>
    </row>
    <row r="200" spans="1:14" x14ac:dyDescent="0.25">
      <c r="A200" s="241" t="str">
        <f>IF('For Requestors'!C195=0,"",'For Requestors'!C195)</f>
        <v/>
      </c>
      <c r="B200" s="175" t="str">
        <f>IFERROR('For Estimators'!V200*$O$4,"")</f>
        <v/>
      </c>
      <c r="C200" s="111" t="str">
        <f>IF('For Estimators'!X200*60000 = 0,"",'For Estimators'!X200*60000)</f>
        <v/>
      </c>
      <c r="D200" s="139"/>
      <c r="E200" s="139" t="str">
        <f>IF('For Estimators'!Y200*10000 = 0,"",'For Estimators'!Y200*10000)</f>
        <v/>
      </c>
      <c r="F200" s="139"/>
      <c r="G200" s="139"/>
      <c r="H200" s="139" t="str">
        <f t="shared" si="6"/>
        <v/>
      </c>
      <c r="I200" s="139" t="str">
        <f>IF('For Estimators'!X200*6300 = 0,"",'For Estimators'!X200*6300)</f>
        <v/>
      </c>
      <c r="J200" s="139" t="str">
        <f>IF('For Estimators'!Z200*5200 = 0,"",'For Estimators'!Z200*5200)</f>
        <v/>
      </c>
      <c r="K200" s="139" t="str">
        <f t="shared" si="7"/>
        <v/>
      </c>
      <c r="L200" s="139" t="str">
        <f>IF(AND('For Estimators'!X200 = 0,  'For Estimators'!Z200 = 0),"",61000)</f>
        <v/>
      </c>
      <c r="M200" s="185" t="str">
        <f>IF('For Estimators'!W200="", "",'For Estimators'!W200)</f>
        <v/>
      </c>
      <c r="N200" s="139" t="str">
        <f>IF('For Estimators'!AA200="", "",'For Estimators'!AA200)</f>
        <v/>
      </c>
    </row>
    <row r="201" spans="1:14" x14ac:dyDescent="0.25">
      <c r="A201" s="241" t="str">
        <f>IF('For Requestors'!C196=0,"",'For Requestors'!C196)</f>
        <v/>
      </c>
      <c r="B201" s="175" t="str">
        <f>IFERROR('For Estimators'!V201*$O$4,"")</f>
        <v/>
      </c>
      <c r="C201" s="111" t="str">
        <f>IF('For Estimators'!X201*60000 = 0,"",'For Estimators'!X201*60000)</f>
        <v/>
      </c>
      <c r="D201" s="139"/>
      <c r="E201" s="139" t="str">
        <f>IF('For Estimators'!Y201*10000 = 0,"",'For Estimators'!Y201*10000)</f>
        <v/>
      </c>
      <c r="F201" s="139"/>
      <c r="G201" s="139"/>
      <c r="H201" s="139" t="str">
        <f t="shared" si="6"/>
        <v/>
      </c>
      <c r="I201" s="139" t="str">
        <f>IF('For Estimators'!X201*6300 = 0,"",'For Estimators'!X201*6300)</f>
        <v/>
      </c>
      <c r="J201" s="139" t="str">
        <f>IF('For Estimators'!Z201*5200 = 0,"",'For Estimators'!Z201*5200)</f>
        <v/>
      </c>
      <c r="K201" s="139" t="str">
        <f t="shared" si="7"/>
        <v/>
      </c>
      <c r="L201" s="139" t="str">
        <f>IF(AND('For Estimators'!X201 = 0,  'For Estimators'!Z201 = 0),"",61000)</f>
        <v/>
      </c>
      <c r="M201" s="185" t="str">
        <f>IF('For Estimators'!W201="", "",'For Estimators'!W201)</f>
        <v/>
      </c>
      <c r="N201" s="139" t="str">
        <f>IF('For Estimators'!AA201="", "",'For Estimators'!AA201)</f>
        <v/>
      </c>
    </row>
    <row r="202" spans="1:14" x14ac:dyDescent="0.25">
      <c r="A202" s="241" t="str">
        <f>IF('For Requestors'!C197=0,"",'For Requestors'!C197)</f>
        <v/>
      </c>
      <c r="B202" s="175" t="str">
        <f>IFERROR('For Estimators'!V202*$O$4,"")</f>
        <v/>
      </c>
      <c r="C202" s="111" t="str">
        <f>IF('For Estimators'!X202*60000 = 0,"",'For Estimators'!X202*60000)</f>
        <v/>
      </c>
      <c r="D202" s="139"/>
      <c r="E202" s="139" t="str">
        <f>IF('For Estimators'!Y202*10000 = 0,"",'For Estimators'!Y202*10000)</f>
        <v/>
      </c>
      <c r="F202" s="139"/>
      <c r="G202" s="139"/>
      <c r="H202" s="139" t="str">
        <f t="shared" si="6"/>
        <v/>
      </c>
      <c r="I202" s="139" t="str">
        <f>IF('For Estimators'!X202*6300 = 0,"",'For Estimators'!X202*6300)</f>
        <v/>
      </c>
      <c r="J202" s="139" t="str">
        <f>IF('For Estimators'!Z202*5200 = 0,"",'For Estimators'!Z202*5200)</f>
        <v/>
      </c>
      <c r="K202" s="139" t="str">
        <f t="shared" si="7"/>
        <v/>
      </c>
      <c r="L202" s="139" t="str">
        <f>IF(AND('For Estimators'!X202 = 0,  'For Estimators'!Z202 = 0),"",61000)</f>
        <v/>
      </c>
      <c r="M202" s="185" t="str">
        <f>IF('For Estimators'!W202="", "",'For Estimators'!W202)</f>
        <v/>
      </c>
      <c r="N202" s="139" t="str">
        <f>IF('For Estimators'!AA202="", "",'For Estimators'!AA202)</f>
        <v/>
      </c>
    </row>
    <row r="203" spans="1:14" x14ac:dyDescent="0.25">
      <c r="A203" s="241" t="str">
        <f>IF('For Requestors'!C198=0,"",'For Requestors'!C198)</f>
        <v/>
      </c>
      <c r="B203" s="175" t="str">
        <f>IFERROR('For Estimators'!V203*$O$4,"")</f>
        <v/>
      </c>
      <c r="C203" s="111" t="str">
        <f>IF('For Estimators'!X203*60000 = 0,"",'For Estimators'!X203*60000)</f>
        <v/>
      </c>
      <c r="D203" s="139"/>
      <c r="E203" s="139" t="str">
        <f>IF('For Estimators'!Y203*10000 = 0,"",'For Estimators'!Y203*10000)</f>
        <v/>
      </c>
      <c r="F203" s="139"/>
      <c r="G203" s="139"/>
      <c r="H203" s="139" t="str">
        <f t="shared" ref="H203:H266" si="8">IF(A203&lt;&gt;"",10200,"")</f>
        <v/>
      </c>
      <c r="I203" s="139" t="str">
        <f>IF('For Estimators'!X203*6300 = 0,"",'For Estimators'!X203*6300)</f>
        <v/>
      </c>
      <c r="J203" s="139" t="str">
        <f>IF('For Estimators'!Z203*5200 = 0,"",'For Estimators'!Z203*5200)</f>
        <v/>
      </c>
      <c r="K203" s="139" t="str">
        <f t="shared" ref="K203:K266" si="9">IF(G203&lt;&gt;0,1000,"")</f>
        <v/>
      </c>
      <c r="L203" s="139" t="str">
        <f>IF(AND('For Estimators'!X203 = 0,  'For Estimators'!Z203 = 0),"",61000)</f>
        <v/>
      </c>
      <c r="M203" s="185" t="str">
        <f>IF('For Estimators'!W203="", "",'For Estimators'!W203)</f>
        <v/>
      </c>
      <c r="N203" s="139" t="str">
        <f>IF('For Estimators'!AA203="", "",'For Estimators'!AA203)</f>
        <v/>
      </c>
    </row>
    <row r="204" spans="1:14" x14ac:dyDescent="0.25">
      <c r="A204" s="241" t="str">
        <f>IF('For Requestors'!C199=0,"",'For Requestors'!C199)</f>
        <v/>
      </c>
      <c r="B204" s="175" t="str">
        <f>IFERROR('For Estimators'!V204*$O$4,"")</f>
        <v/>
      </c>
      <c r="C204" s="111" t="str">
        <f>IF('For Estimators'!X204*60000 = 0,"",'For Estimators'!X204*60000)</f>
        <v/>
      </c>
      <c r="D204" s="139"/>
      <c r="E204" s="139" t="str">
        <f>IF('For Estimators'!Y204*10000 = 0,"",'For Estimators'!Y204*10000)</f>
        <v/>
      </c>
      <c r="F204" s="139"/>
      <c r="G204" s="139"/>
      <c r="H204" s="139" t="str">
        <f t="shared" si="8"/>
        <v/>
      </c>
      <c r="I204" s="139" t="str">
        <f>IF('For Estimators'!X204*6300 = 0,"",'For Estimators'!X204*6300)</f>
        <v/>
      </c>
      <c r="J204" s="139" t="str">
        <f>IF('For Estimators'!Z204*5200 = 0,"",'For Estimators'!Z204*5200)</f>
        <v/>
      </c>
      <c r="K204" s="139" t="str">
        <f t="shared" si="9"/>
        <v/>
      </c>
      <c r="L204" s="139" t="str">
        <f>IF(AND('For Estimators'!X204 = 0,  'For Estimators'!Z204 = 0),"",61000)</f>
        <v/>
      </c>
      <c r="M204" s="185" t="str">
        <f>IF('For Estimators'!W204="", "",'For Estimators'!W204)</f>
        <v/>
      </c>
      <c r="N204" s="139" t="str">
        <f>IF('For Estimators'!AA204="", "",'For Estimators'!AA204)</f>
        <v/>
      </c>
    </row>
    <row r="205" spans="1:14" x14ac:dyDescent="0.25">
      <c r="A205" s="241" t="str">
        <f>IF('For Requestors'!C200=0,"",'For Requestors'!C200)</f>
        <v/>
      </c>
      <c r="B205" s="175" t="str">
        <f>IFERROR('For Estimators'!V205*$O$4,"")</f>
        <v/>
      </c>
      <c r="C205" s="111" t="str">
        <f>IF('For Estimators'!X205*60000 = 0,"",'For Estimators'!X205*60000)</f>
        <v/>
      </c>
      <c r="D205" s="139"/>
      <c r="E205" s="139" t="str">
        <f>IF('For Estimators'!Y205*10000 = 0,"",'For Estimators'!Y205*10000)</f>
        <v/>
      </c>
      <c r="F205" s="139"/>
      <c r="G205" s="139"/>
      <c r="H205" s="139" t="str">
        <f t="shared" si="8"/>
        <v/>
      </c>
      <c r="I205" s="139" t="str">
        <f>IF('For Estimators'!X205*6300 = 0,"",'For Estimators'!X205*6300)</f>
        <v/>
      </c>
      <c r="J205" s="139" t="str">
        <f>IF('For Estimators'!Z205*5200 = 0,"",'For Estimators'!Z205*5200)</f>
        <v/>
      </c>
      <c r="K205" s="139" t="str">
        <f t="shared" si="9"/>
        <v/>
      </c>
      <c r="L205" s="139" t="str">
        <f>IF(AND('For Estimators'!X205 = 0,  'For Estimators'!Z205 = 0),"",61000)</f>
        <v/>
      </c>
      <c r="M205" s="185" t="str">
        <f>IF('For Estimators'!W205="", "",'For Estimators'!W205)</f>
        <v/>
      </c>
      <c r="N205" s="139" t="str">
        <f>IF('For Estimators'!AA205="", "",'For Estimators'!AA205)</f>
        <v/>
      </c>
    </row>
    <row r="206" spans="1:14" x14ac:dyDescent="0.25">
      <c r="A206" s="241" t="str">
        <f>IF('For Requestors'!C201=0,"",'For Requestors'!C201)</f>
        <v/>
      </c>
      <c r="B206" s="175" t="str">
        <f>IFERROR('For Estimators'!V206*$O$4,"")</f>
        <v/>
      </c>
      <c r="C206" s="111" t="str">
        <f>IF('For Estimators'!X206*60000 = 0,"",'For Estimators'!X206*60000)</f>
        <v/>
      </c>
      <c r="D206" s="139"/>
      <c r="E206" s="139" t="str">
        <f>IF('For Estimators'!Y206*10000 = 0,"",'For Estimators'!Y206*10000)</f>
        <v/>
      </c>
      <c r="F206" s="139"/>
      <c r="G206" s="139"/>
      <c r="H206" s="139" t="str">
        <f t="shared" si="8"/>
        <v/>
      </c>
      <c r="I206" s="139" t="str">
        <f>IF('For Estimators'!X206*6300 = 0,"",'For Estimators'!X206*6300)</f>
        <v/>
      </c>
      <c r="J206" s="139" t="str">
        <f>IF('For Estimators'!Z206*5200 = 0,"",'For Estimators'!Z206*5200)</f>
        <v/>
      </c>
      <c r="K206" s="139" t="str">
        <f t="shared" si="9"/>
        <v/>
      </c>
      <c r="L206" s="139" t="str">
        <f>IF(AND('For Estimators'!X206 = 0,  'For Estimators'!Z206 = 0),"",61000)</f>
        <v/>
      </c>
      <c r="M206" s="185" t="str">
        <f>IF('For Estimators'!W206="", "",'For Estimators'!W206)</f>
        <v/>
      </c>
      <c r="N206" s="139" t="str">
        <f>IF('For Estimators'!AA206="", "",'For Estimators'!AA206)</f>
        <v/>
      </c>
    </row>
    <row r="207" spans="1:14" x14ac:dyDescent="0.25">
      <c r="A207" s="241" t="str">
        <f>IF('For Requestors'!C202=0,"",'For Requestors'!C202)</f>
        <v/>
      </c>
      <c r="B207" s="175" t="str">
        <f>IFERROR('For Estimators'!V207*$O$4,"")</f>
        <v/>
      </c>
      <c r="C207" s="111" t="str">
        <f>IF('For Estimators'!X207*60000 = 0,"",'For Estimators'!X207*60000)</f>
        <v/>
      </c>
      <c r="D207" s="139"/>
      <c r="E207" s="139" t="str">
        <f>IF('For Estimators'!Y207*10000 = 0,"",'For Estimators'!Y207*10000)</f>
        <v/>
      </c>
      <c r="F207" s="139"/>
      <c r="G207" s="139"/>
      <c r="H207" s="139" t="str">
        <f t="shared" si="8"/>
        <v/>
      </c>
      <c r="I207" s="139" t="str">
        <f>IF('For Estimators'!X207*6300 = 0,"",'For Estimators'!X207*6300)</f>
        <v/>
      </c>
      <c r="J207" s="139" t="str">
        <f>IF('For Estimators'!Z207*5200 = 0,"",'For Estimators'!Z207*5200)</f>
        <v/>
      </c>
      <c r="K207" s="139" t="str">
        <f t="shared" si="9"/>
        <v/>
      </c>
      <c r="L207" s="139" t="str">
        <f>IF(AND('For Estimators'!X207 = 0,  'For Estimators'!Z207 = 0),"",61000)</f>
        <v/>
      </c>
      <c r="M207" s="185" t="str">
        <f>IF('For Estimators'!W207="", "",'For Estimators'!W207)</f>
        <v/>
      </c>
      <c r="N207" s="139" t="str">
        <f>IF('For Estimators'!AA207="", "",'For Estimators'!AA207)</f>
        <v/>
      </c>
    </row>
    <row r="208" spans="1:14" x14ac:dyDescent="0.25">
      <c r="A208" s="241" t="str">
        <f>IF('For Requestors'!C203=0,"",'For Requestors'!C203)</f>
        <v/>
      </c>
      <c r="B208" s="175" t="str">
        <f>IFERROR('For Estimators'!V208*$O$4,"")</f>
        <v/>
      </c>
      <c r="C208" s="111" t="str">
        <f>IF('For Estimators'!X208*60000 = 0,"",'For Estimators'!X208*60000)</f>
        <v/>
      </c>
      <c r="D208" s="139"/>
      <c r="E208" s="139" t="str">
        <f>IF('For Estimators'!Y208*10000 = 0,"",'For Estimators'!Y208*10000)</f>
        <v/>
      </c>
      <c r="F208" s="139"/>
      <c r="G208" s="139"/>
      <c r="H208" s="139" t="str">
        <f t="shared" si="8"/>
        <v/>
      </c>
      <c r="I208" s="139" t="str">
        <f>IF('For Estimators'!X208*6300 = 0,"",'For Estimators'!X208*6300)</f>
        <v/>
      </c>
      <c r="J208" s="139" t="str">
        <f>IF('For Estimators'!Z208*5200 = 0,"",'For Estimators'!Z208*5200)</f>
        <v/>
      </c>
      <c r="K208" s="139" t="str">
        <f t="shared" si="9"/>
        <v/>
      </c>
      <c r="L208" s="139" t="str">
        <f>IF(AND('For Estimators'!X208 = 0,  'For Estimators'!Z208 = 0),"",61000)</f>
        <v/>
      </c>
      <c r="M208" s="185" t="str">
        <f>IF('For Estimators'!W208="", "",'For Estimators'!W208)</f>
        <v/>
      </c>
      <c r="N208" s="139" t="str">
        <f>IF('For Estimators'!AA208="", "",'For Estimators'!AA208)</f>
        <v/>
      </c>
    </row>
    <row r="209" spans="1:14" x14ac:dyDescent="0.25">
      <c r="A209" s="241" t="str">
        <f>IF('For Requestors'!C204=0,"",'For Requestors'!C204)</f>
        <v/>
      </c>
      <c r="B209" s="175" t="str">
        <f>IFERROR('For Estimators'!V209*$O$4,"")</f>
        <v/>
      </c>
      <c r="C209" s="111" t="str">
        <f>IF('For Estimators'!X209*60000 = 0,"",'For Estimators'!X209*60000)</f>
        <v/>
      </c>
      <c r="D209" s="139"/>
      <c r="E209" s="139" t="str">
        <f>IF('For Estimators'!Y209*10000 = 0,"",'For Estimators'!Y209*10000)</f>
        <v/>
      </c>
      <c r="F209" s="139"/>
      <c r="G209" s="139"/>
      <c r="H209" s="139" t="str">
        <f t="shared" si="8"/>
        <v/>
      </c>
      <c r="I209" s="139" t="str">
        <f>IF('For Estimators'!X209*6300 = 0,"",'For Estimators'!X209*6300)</f>
        <v/>
      </c>
      <c r="J209" s="139" t="str">
        <f>IF('For Estimators'!Z209*5200 = 0,"",'For Estimators'!Z209*5200)</f>
        <v/>
      </c>
      <c r="K209" s="139" t="str">
        <f t="shared" si="9"/>
        <v/>
      </c>
      <c r="L209" s="139" t="str">
        <f>IF(AND('For Estimators'!X209 = 0,  'For Estimators'!Z209 = 0),"",61000)</f>
        <v/>
      </c>
      <c r="M209" s="185" t="str">
        <f>IF('For Estimators'!W209="", "",'For Estimators'!W209)</f>
        <v/>
      </c>
      <c r="N209" s="139" t="str">
        <f>IF('For Estimators'!AA209="", "",'For Estimators'!AA209)</f>
        <v/>
      </c>
    </row>
    <row r="210" spans="1:14" x14ac:dyDescent="0.25">
      <c r="A210" s="241" t="str">
        <f>IF('For Requestors'!C205=0,"",'For Requestors'!C205)</f>
        <v/>
      </c>
      <c r="B210" s="175" t="str">
        <f>IFERROR('For Estimators'!V210*$O$4,"")</f>
        <v/>
      </c>
      <c r="C210" s="111" t="str">
        <f>IF('For Estimators'!X210*60000 = 0,"",'For Estimators'!X210*60000)</f>
        <v/>
      </c>
      <c r="D210" s="139"/>
      <c r="E210" s="139" t="str">
        <f>IF('For Estimators'!Y210*10000 = 0,"",'For Estimators'!Y210*10000)</f>
        <v/>
      </c>
      <c r="F210" s="139"/>
      <c r="G210" s="139"/>
      <c r="H210" s="139" t="str">
        <f t="shared" si="8"/>
        <v/>
      </c>
      <c r="I210" s="139" t="str">
        <f>IF('For Estimators'!X210*6300 = 0,"",'For Estimators'!X210*6300)</f>
        <v/>
      </c>
      <c r="J210" s="139" t="str">
        <f>IF('For Estimators'!Z210*5200 = 0,"",'For Estimators'!Z210*5200)</f>
        <v/>
      </c>
      <c r="K210" s="139" t="str">
        <f t="shared" si="9"/>
        <v/>
      </c>
      <c r="L210" s="139" t="str">
        <f>IF(AND('For Estimators'!X210 = 0,  'For Estimators'!Z210 = 0),"",61000)</f>
        <v/>
      </c>
      <c r="M210" s="185" t="str">
        <f>IF('For Estimators'!W210="", "",'For Estimators'!W210)</f>
        <v/>
      </c>
      <c r="N210" s="139" t="str">
        <f>IF('For Estimators'!AA210="", "",'For Estimators'!AA210)</f>
        <v/>
      </c>
    </row>
    <row r="211" spans="1:14" x14ac:dyDescent="0.25">
      <c r="A211" s="241" t="str">
        <f>IF('For Requestors'!C206=0,"",'For Requestors'!C206)</f>
        <v/>
      </c>
      <c r="B211" s="175" t="str">
        <f>IFERROR('For Estimators'!V211*$O$4,"")</f>
        <v/>
      </c>
      <c r="C211" s="111" t="str">
        <f>IF('For Estimators'!X211*60000 = 0,"",'For Estimators'!X211*60000)</f>
        <v/>
      </c>
      <c r="D211" s="139"/>
      <c r="E211" s="139" t="str">
        <f>IF('For Estimators'!Y211*10000 = 0,"",'For Estimators'!Y211*10000)</f>
        <v/>
      </c>
      <c r="F211" s="139"/>
      <c r="G211" s="139"/>
      <c r="H211" s="139" t="str">
        <f t="shared" si="8"/>
        <v/>
      </c>
      <c r="I211" s="139" t="str">
        <f>IF('For Estimators'!X211*6300 = 0,"",'For Estimators'!X211*6300)</f>
        <v/>
      </c>
      <c r="J211" s="139" t="str">
        <f>IF('For Estimators'!Z211*5200 = 0,"",'For Estimators'!Z211*5200)</f>
        <v/>
      </c>
      <c r="K211" s="139" t="str">
        <f t="shared" si="9"/>
        <v/>
      </c>
      <c r="L211" s="139" t="str">
        <f>IF(AND('For Estimators'!X211 = 0,  'For Estimators'!Z211 = 0),"",61000)</f>
        <v/>
      </c>
      <c r="M211" s="185" t="str">
        <f>IF('For Estimators'!W211="", "",'For Estimators'!W211)</f>
        <v/>
      </c>
      <c r="N211" s="139" t="str">
        <f>IF('For Estimators'!AA211="", "",'For Estimators'!AA211)</f>
        <v/>
      </c>
    </row>
    <row r="212" spans="1:14" x14ac:dyDescent="0.25">
      <c r="A212" s="241" t="str">
        <f>IF('For Requestors'!C207=0,"",'For Requestors'!C207)</f>
        <v/>
      </c>
      <c r="B212" s="175" t="str">
        <f>IFERROR('For Estimators'!V212*$O$4,"")</f>
        <v/>
      </c>
      <c r="C212" s="111" t="str">
        <f>IF('For Estimators'!X212*60000 = 0,"",'For Estimators'!X212*60000)</f>
        <v/>
      </c>
      <c r="D212" s="139"/>
      <c r="E212" s="139" t="str">
        <f>IF('For Estimators'!Y212*10000 = 0,"",'For Estimators'!Y212*10000)</f>
        <v/>
      </c>
      <c r="F212" s="139"/>
      <c r="G212" s="139"/>
      <c r="H212" s="139" t="str">
        <f t="shared" si="8"/>
        <v/>
      </c>
      <c r="I212" s="139" t="str">
        <f>IF('For Estimators'!X212*6300 = 0,"",'For Estimators'!X212*6300)</f>
        <v/>
      </c>
      <c r="J212" s="139" t="str">
        <f>IF('For Estimators'!Z212*5200 = 0,"",'For Estimators'!Z212*5200)</f>
        <v/>
      </c>
      <c r="K212" s="139" t="str">
        <f t="shared" si="9"/>
        <v/>
      </c>
      <c r="L212" s="139" t="str">
        <f>IF(AND('For Estimators'!X212 = 0,  'For Estimators'!Z212 = 0),"",61000)</f>
        <v/>
      </c>
      <c r="M212" s="185" t="str">
        <f>IF('For Estimators'!W212="", "",'For Estimators'!W212)</f>
        <v/>
      </c>
      <c r="N212" s="139" t="str">
        <f>IF('For Estimators'!AA212="", "",'For Estimators'!AA212)</f>
        <v/>
      </c>
    </row>
    <row r="213" spans="1:14" x14ac:dyDescent="0.25">
      <c r="A213" s="241" t="str">
        <f>IF('For Requestors'!C208=0,"",'For Requestors'!C208)</f>
        <v/>
      </c>
      <c r="B213" s="175" t="str">
        <f>IFERROR('For Estimators'!V213*$O$4,"")</f>
        <v/>
      </c>
      <c r="C213" s="111" t="str">
        <f>IF('For Estimators'!X213*60000 = 0,"",'For Estimators'!X213*60000)</f>
        <v/>
      </c>
      <c r="D213" s="139"/>
      <c r="E213" s="139" t="str">
        <f>IF('For Estimators'!Y213*10000 = 0,"",'For Estimators'!Y213*10000)</f>
        <v/>
      </c>
      <c r="F213" s="139"/>
      <c r="G213" s="139"/>
      <c r="H213" s="139" t="str">
        <f t="shared" si="8"/>
        <v/>
      </c>
      <c r="I213" s="139" t="str">
        <f>IF('For Estimators'!X213*6300 = 0,"",'For Estimators'!X213*6300)</f>
        <v/>
      </c>
      <c r="J213" s="139" t="str">
        <f>IF('For Estimators'!Z213*5200 = 0,"",'For Estimators'!Z213*5200)</f>
        <v/>
      </c>
      <c r="K213" s="139" t="str">
        <f t="shared" si="9"/>
        <v/>
      </c>
      <c r="L213" s="139" t="str">
        <f>IF(AND('For Estimators'!X213 = 0,  'For Estimators'!Z213 = 0),"",61000)</f>
        <v/>
      </c>
      <c r="M213" s="185" t="str">
        <f>IF('For Estimators'!W213="", "",'For Estimators'!W213)</f>
        <v/>
      </c>
      <c r="N213" s="139" t="str">
        <f>IF('For Estimators'!AA213="", "",'For Estimators'!AA213)</f>
        <v/>
      </c>
    </row>
    <row r="214" spans="1:14" x14ac:dyDescent="0.25">
      <c r="A214" s="241" t="str">
        <f>IF('For Requestors'!C209=0,"",'For Requestors'!C209)</f>
        <v/>
      </c>
      <c r="B214" s="175" t="str">
        <f>IFERROR('For Estimators'!V214*$O$4,"")</f>
        <v/>
      </c>
      <c r="C214" s="111" t="str">
        <f>IF('For Estimators'!X214*60000 = 0,"",'For Estimators'!X214*60000)</f>
        <v/>
      </c>
      <c r="D214" s="139"/>
      <c r="E214" s="139" t="str">
        <f>IF('For Estimators'!Y214*10000 = 0,"",'For Estimators'!Y214*10000)</f>
        <v/>
      </c>
      <c r="F214" s="139"/>
      <c r="G214" s="139"/>
      <c r="H214" s="139" t="str">
        <f t="shared" si="8"/>
        <v/>
      </c>
      <c r="I214" s="139" t="str">
        <f>IF('For Estimators'!X214*6300 = 0,"",'For Estimators'!X214*6300)</f>
        <v/>
      </c>
      <c r="J214" s="139" t="str">
        <f>IF('For Estimators'!Z214*5200 = 0,"",'For Estimators'!Z214*5200)</f>
        <v/>
      </c>
      <c r="K214" s="139" t="str">
        <f t="shared" si="9"/>
        <v/>
      </c>
      <c r="L214" s="139" t="str">
        <f>IF(AND('For Estimators'!X214 = 0,  'For Estimators'!Z214 = 0),"",61000)</f>
        <v/>
      </c>
      <c r="M214" s="185" t="str">
        <f>IF('For Estimators'!W214="", "",'For Estimators'!W214)</f>
        <v/>
      </c>
      <c r="N214" s="139" t="str">
        <f>IF('For Estimators'!AA214="", "",'For Estimators'!AA214)</f>
        <v/>
      </c>
    </row>
    <row r="215" spans="1:14" x14ac:dyDescent="0.25">
      <c r="A215" s="241" t="str">
        <f>IF('For Requestors'!C210=0,"",'For Requestors'!C210)</f>
        <v/>
      </c>
      <c r="B215" s="175" t="str">
        <f>IFERROR('For Estimators'!V215*$O$4,"")</f>
        <v/>
      </c>
      <c r="C215" s="111" t="str">
        <f>IF('For Estimators'!X215*60000 = 0,"",'For Estimators'!X215*60000)</f>
        <v/>
      </c>
      <c r="D215" s="139"/>
      <c r="E215" s="139" t="str">
        <f>IF('For Estimators'!Y215*10000 = 0,"",'For Estimators'!Y215*10000)</f>
        <v/>
      </c>
      <c r="F215" s="139"/>
      <c r="G215" s="139"/>
      <c r="H215" s="139" t="str">
        <f t="shared" si="8"/>
        <v/>
      </c>
      <c r="I215" s="139" t="str">
        <f>IF('For Estimators'!X215*6300 = 0,"",'For Estimators'!X215*6300)</f>
        <v/>
      </c>
      <c r="J215" s="139" t="str">
        <f>IF('For Estimators'!Z215*5200 = 0,"",'For Estimators'!Z215*5200)</f>
        <v/>
      </c>
      <c r="K215" s="139" t="str">
        <f t="shared" si="9"/>
        <v/>
      </c>
      <c r="L215" s="139" t="str">
        <f>IF(AND('For Estimators'!X215 = 0,  'For Estimators'!Z215 = 0),"",61000)</f>
        <v/>
      </c>
      <c r="M215" s="185" t="str">
        <f>IF('For Estimators'!W215="", "",'For Estimators'!W215)</f>
        <v/>
      </c>
      <c r="N215" s="139" t="str">
        <f>IF('For Estimators'!AA215="", "",'For Estimators'!AA215)</f>
        <v/>
      </c>
    </row>
    <row r="216" spans="1:14" x14ac:dyDescent="0.25">
      <c r="A216" s="241" t="str">
        <f>IF('For Requestors'!C211=0,"",'For Requestors'!C211)</f>
        <v/>
      </c>
      <c r="B216" s="175" t="str">
        <f>IFERROR('For Estimators'!V216*$O$4,"")</f>
        <v/>
      </c>
      <c r="C216" s="111" t="str">
        <f>IF('For Estimators'!X216*60000 = 0,"",'For Estimators'!X216*60000)</f>
        <v/>
      </c>
      <c r="D216" s="139"/>
      <c r="E216" s="139" t="str">
        <f>IF('For Estimators'!Y216*10000 = 0,"",'For Estimators'!Y216*10000)</f>
        <v/>
      </c>
      <c r="F216" s="139"/>
      <c r="G216" s="139"/>
      <c r="H216" s="139" t="str">
        <f t="shared" si="8"/>
        <v/>
      </c>
      <c r="I216" s="139" t="str">
        <f>IF('For Estimators'!X216*6300 = 0,"",'For Estimators'!X216*6300)</f>
        <v/>
      </c>
      <c r="J216" s="139" t="str">
        <f>IF('For Estimators'!Z216*5200 = 0,"",'For Estimators'!Z216*5200)</f>
        <v/>
      </c>
      <c r="K216" s="139" t="str">
        <f t="shared" si="9"/>
        <v/>
      </c>
      <c r="L216" s="139" t="str">
        <f>IF(AND('For Estimators'!X216 = 0,  'For Estimators'!Z216 = 0),"",61000)</f>
        <v/>
      </c>
      <c r="M216" s="185" t="str">
        <f>IF('For Estimators'!W216="", "",'For Estimators'!W216)</f>
        <v/>
      </c>
      <c r="N216" s="139" t="str">
        <f>IF('For Estimators'!AA216="", "",'For Estimators'!AA216)</f>
        <v/>
      </c>
    </row>
    <row r="217" spans="1:14" x14ac:dyDescent="0.25">
      <c r="A217" s="241" t="str">
        <f>IF('For Requestors'!C212=0,"",'For Requestors'!C212)</f>
        <v/>
      </c>
      <c r="B217" s="175" t="str">
        <f>IFERROR('For Estimators'!V217*$O$4,"")</f>
        <v/>
      </c>
      <c r="C217" s="111" t="str">
        <f>IF('For Estimators'!X217*60000 = 0,"",'For Estimators'!X217*60000)</f>
        <v/>
      </c>
      <c r="D217" s="139"/>
      <c r="E217" s="139" t="str">
        <f>IF('For Estimators'!Y217*10000 = 0,"",'For Estimators'!Y217*10000)</f>
        <v/>
      </c>
      <c r="F217" s="139"/>
      <c r="G217" s="139"/>
      <c r="H217" s="139" t="str">
        <f t="shared" si="8"/>
        <v/>
      </c>
      <c r="I217" s="139" t="str">
        <f>IF('For Estimators'!X217*6300 = 0,"",'For Estimators'!X217*6300)</f>
        <v/>
      </c>
      <c r="J217" s="139" t="str">
        <f>IF('For Estimators'!Z217*5200 = 0,"",'For Estimators'!Z217*5200)</f>
        <v/>
      </c>
      <c r="K217" s="139" t="str">
        <f t="shared" si="9"/>
        <v/>
      </c>
      <c r="L217" s="139" t="str">
        <f>IF(AND('For Estimators'!X217 = 0,  'For Estimators'!Z217 = 0),"",61000)</f>
        <v/>
      </c>
      <c r="M217" s="185" t="str">
        <f>IF('For Estimators'!W217="", "",'For Estimators'!W217)</f>
        <v/>
      </c>
      <c r="N217" s="139" t="str">
        <f>IF('For Estimators'!AA217="", "",'For Estimators'!AA217)</f>
        <v/>
      </c>
    </row>
    <row r="218" spans="1:14" x14ac:dyDescent="0.25">
      <c r="A218" s="241" t="str">
        <f>IF('For Requestors'!C213=0,"",'For Requestors'!C213)</f>
        <v/>
      </c>
      <c r="B218" s="175" t="str">
        <f>IFERROR('For Estimators'!V218*$O$4,"")</f>
        <v/>
      </c>
      <c r="C218" s="111" t="str">
        <f>IF('For Estimators'!X218*60000 = 0,"",'For Estimators'!X218*60000)</f>
        <v/>
      </c>
      <c r="D218" s="139"/>
      <c r="E218" s="139" t="str">
        <f>IF('For Estimators'!Y218*10000 = 0,"",'For Estimators'!Y218*10000)</f>
        <v/>
      </c>
      <c r="F218" s="139"/>
      <c r="G218" s="139"/>
      <c r="H218" s="139" t="str">
        <f t="shared" si="8"/>
        <v/>
      </c>
      <c r="I218" s="139" t="str">
        <f>IF('For Estimators'!X218*6300 = 0,"",'For Estimators'!X218*6300)</f>
        <v/>
      </c>
      <c r="J218" s="139" t="str">
        <f>IF('For Estimators'!Z218*5200 = 0,"",'For Estimators'!Z218*5200)</f>
        <v/>
      </c>
      <c r="K218" s="139" t="str">
        <f t="shared" si="9"/>
        <v/>
      </c>
      <c r="L218" s="139" t="str">
        <f>IF(AND('For Estimators'!X218 = 0,  'For Estimators'!Z218 = 0),"",61000)</f>
        <v/>
      </c>
      <c r="M218" s="185" t="str">
        <f>IF('For Estimators'!W218="", "",'For Estimators'!W218)</f>
        <v/>
      </c>
      <c r="N218" s="139" t="str">
        <f>IF('For Estimators'!AA218="", "",'For Estimators'!AA218)</f>
        <v/>
      </c>
    </row>
    <row r="219" spans="1:14" x14ac:dyDescent="0.25">
      <c r="A219" s="241" t="str">
        <f>IF('For Requestors'!C214=0,"",'For Requestors'!C214)</f>
        <v/>
      </c>
      <c r="B219" s="175" t="str">
        <f>IFERROR('For Estimators'!V219*$O$4,"")</f>
        <v/>
      </c>
      <c r="C219" s="111" t="str">
        <f>IF('For Estimators'!X219*60000 = 0,"",'For Estimators'!X219*60000)</f>
        <v/>
      </c>
      <c r="D219" s="139"/>
      <c r="E219" s="139" t="str">
        <f>IF('For Estimators'!Y219*10000 = 0,"",'For Estimators'!Y219*10000)</f>
        <v/>
      </c>
      <c r="F219" s="139"/>
      <c r="G219" s="139"/>
      <c r="H219" s="139" t="str">
        <f t="shared" si="8"/>
        <v/>
      </c>
      <c r="I219" s="139" t="str">
        <f>IF('For Estimators'!X219*6300 = 0,"",'For Estimators'!X219*6300)</f>
        <v/>
      </c>
      <c r="J219" s="139" t="str">
        <f>IF('For Estimators'!Z219*5200 = 0,"",'For Estimators'!Z219*5200)</f>
        <v/>
      </c>
      <c r="K219" s="139" t="str">
        <f t="shared" si="9"/>
        <v/>
      </c>
      <c r="L219" s="139" t="str">
        <f>IF(AND('For Estimators'!X219 = 0,  'For Estimators'!Z219 = 0),"",61000)</f>
        <v/>
      </c>
      <c r="M219" s="185" t="str">
        <f>IF('For Estimators'!W219="", "",'For Estimators'!W219)</f>
        <v/>
      </c>
      <c r="N219" s="139" t="str">
        <f>IF('For Estimators'!AA219="", "",'For Estimators'!AA219)</f>
        <v/>
      </c>
    </row>
    <row r="220" spans="1:14" x14ac:dyDescent="0.25">
      <c r="A220" s="241" t="str">
        <f>IF('For Requestors'!C215=0,"",'For Requestors'!C215)</f>
        <v/>
      </c>
      <c r="B220" s="175" t="str">
        <f>IFERROR('For Estimators'!V220*$O$4,"")</f>
        <v/>
      </c>
      <c r="C220" s="111" t="str">
        <f>IF('For Estimators'!X220*60000 = 0,"",'For Estimators'!X220*60000)</f>
        <v/>
      </c>
      <c r="D220" s="139"/>
      <c r="E220" s="139" t="str">
        <f>IF('For Estimators'!Y220*10000 = 0,"",'For Estimators'!Y220*10000)</f>
        <v/>
      </c>
      <c r="F220" s="139"/>
      <c r="G220" s="139"/>
      <c r="H220" s="139" t="str">
        <f t="shared" si="8"/>
        <v/>
      </c>
      <c r="I220" s="139" t="str">
        <f>IF('For Estimators'!X220*6300 = 0,"",'For Estimators'!X220*6300)</f>
        <v/>
      </c>
      <c r="J220" s="139" t="str">
        <f>IF('For Estimators'!Z220*5200 = 0,"",'For Estimators'!Z220*5200)</f>
        <v/>
      </c>
      <c r="K220" s="139" t="str">
        <f t="shared" si="9"/>
        <v/>
      </c>
      <c r="L220" s="139" t="str">
        <f>IF(AND('For Estimators'!X220 = 0,  'For Estimators'!Z220 = 0),"",61000)</f>
        <v/>
      </c>
      <c r="M220" s="185" t="str">
        <f>IF('For Estimators'!W220="", "",'For Estimators'!W220)</f>
        <v/>
      </c>
      <c r="N220" s="139" t="str">
        <f>IF('For Estimators'!AA220="", "",'For Estimators'!AA220)</f>
        <v/>
      </c>
    </row>
    <row r="221" spans="1:14" x14ac:dyDescent="0.25">
      <c r="A221" s="241" t="str">
        <f>IF('For Requestors'!C216=0,"",'For Requestors'!C216)</f>
        <v/>
      </c>
      <c r="B221" s="175" t="str">
        <f>IFERROR('For Estimators'!V221*$O$4,"")</f>
        <v/>
      </c>
      <c r="C221" s="111" t="str">
        <f>IF('For Estimators'!X221*60000 = 0,"",'For Estimators'!X221*60000)</f>
        <v/>
      </c>
      <c r="D221" s="139"/>
      <c r="E221" s="139" t="str">
        <f>IF('For Estimators'!Y221*10000 = 0,"",'For Estimators'!Y221*10000)</f>
        <v/>
      </c>
      <c r="F221" s="139"/>
      <c r="G221" s="139"/>
      <c r="H221" s="139" t="str">
        <f t="shared" si="8"/>
        <v/>
      </c>
      <c r="I221" s="139" t="str">
        <f>IF('For Estimators'!X221*6300 = 0,"",'For Estimators'!X221*6300)</f>
        <v/>
      </c>
      <c r="J221" s="139" t="str">
        <f>IF('For Estimators'!Z221*5200 = 0,"",'For Estimators'!Z221*5200)</f>
        <v/>
      </c>
      <c r="K221" s="139" t="str">
        <f t="shared" si="9"/>
        <v/>
      </c>
      <c r="L221" s="139" t="str">
        <f>IF(AND('For Estimators'!X221 = 0,  'For Estimators'!Z221 = 0),"",61000)</f>
        <v/>
      </c>
      <c r="M221" s="185" t="str">
        <f>IF('For Estimators'!W221="", "",'For Estimators'!W221)</f>
        <v/>
      </c>
      <c r="N221" s="139" t="str">
        <f>IF('For Estimators'!AA221="", "",'For Estimators'!AA221)</f>
        <v/>
      </c>
    </row>
    <row r="222" spans="1:14" x14ac:dyDescent="0.25">
      <c r="A222" s="241" t="str">
        <f>IF('For Requestors'!C217=0,"",'For Requestors'!C217)</f>
        <v/>
      </c>
      <c r="B222" s="175" t="str">
        <f>IFERROR('For Estimators'!V222*$O$4,"")</f>
        <v/>
      </c>
      <c r="C222" s="111" t="str">
        <f>IF('For Estimators'!X222*60000 = 0,"",'For Estimators'!X222*60000)</f>
        <v/>
      </c>
      <c r="D222" s="139"/>
      <c r="E222" s="139" t="str">
        <f>IF('For Estimators'!Y222*10000 = 0,"",'For Estimators'!Y222*10000)</f>
        <v/>
      </c>
      <c r="F222" s="139"/>
      <c r="G222" s="139"/>
      <c r="H222" s="139" t="str">
        <f t="shared" si="8"/>
        <v/>
      </c>
      <c r="I222" s="139" t="str">
        <f>IF('For Estimators'!X222*6300 = 0,"",'For Estimators'!X222*6300)</f>
        <v/>
      </c>
      <c r="J222" s="139" t="str">
        <f>IF('For Estimators'!Z222*5200 = 0,"",'For Estimators'!Z222*5200)</f>
        <v/>
      </c>
      <c r="K222" s="139" t="str">
        <f t="shared" si="9"/>
        <v/>
      </c>
      <c r="L222" s="139" t="str">
        <f>IF(AND('For Estimators'!X222 = 0,  'For Estimators'!Z222 = 0),"",61000)</f>
        <v/>
      </c>
      <c r="M222" s="185" t="str">
        <f>IF('For Estimators'!W222="", "",'For Estimators'!W222)</f>
        <v/>
      </c>
      <c r="N222" s="139" t="str">
        <f>IF('For Estimators'!AA222="", "",'For Estimators'!AA222)</f>
        <v/>
      </c>
    </row>
    <row r="223" spans="1:14" x14ac:dyDescent="0.25">
      <c r="A223" s="241" t="str">
        <f>IF('For Requestors'!C218=0,"",'For Requestors'!C218)</f>
        <v/>
      </c>
      <c r="B223" s="175" t="str">
        <f>IFERROR('For Estimators'!V223*$O$4,"")</f>
        <v/>
      </c>
      <c r="C223" s="111" t="str">
        <f>IF('For Estimators'!X223*60000 = 0,"",'For Estimators'!X223*60000)</f>
        <v/>
      </c>
      <c r="D223" s="139"/>
      <c r="E223" s="139" t="str">
        <f>IF('For Estimators'!Y223*10000 = 0,"",'For Estimators'!Y223*10000)</f>
        <v/>
      </c>
      <c r="F223" s="139"/>
      <c r="G223" s="139"/>
      <c r="H223" s="139" t="str">
        <f t="shared" si="8"/>
        <v/>
      </c>
      <c r="I223" s="139" t="str">
        <f>IF('For Estimators'!X223*6300 = 0,"",'For Estimators'!X223*6300)</f>
        <v/>
      </c>
      <c r="J223" s="139" t="str">
        <f>IF('For Estimators'!Z223*5200 = 0,"",'For Estimators'!Z223*5200)</f>
        <v/>
      </c>
      <c r="K223" s="139" t="str">
        <f t="shared" si="9"/>
        <v/>
      </c>
      <c r="L223" s="139" t="str">
        <f>IF(AND('For Estimators'!X223 = 0,  'For Estimators'!Z223 = 0),"",61000)</f>
        <v/>
      </c>
      <c r="M223" s="185" t="str">
        <f>IF('For Estimators'!W223="", "",'For Estimators'!W223)</f>
        <v/>
      </c>
      <c r="N223" s="139" t="str">
        <f>IF('For Estimators'!AA223="", "",'For Estimators'!AA223)</f>
        <v/>
      </c>
    </row>
    <row r="224" spans="1:14" x14ac:dyDescent="0.25">
      <c r="A224" s="241" t="str">
        <f>IF('For Requestors'!C219=0,"",'For Requestors'!C219)</f>
        <v/>
      </c>
      <c r="B224" s="175" t="str">
        <f>IFERROR('For Estimators'!V224*$O$4,"")</f>
        <v/>
      </c>
      <c r="C224" s="111" t="str">
        <f>IF('For Estimators'!X224*60000 = 0,"",'For Estimators'!X224*60000)</f>
        <v/>
      </c>
      <c r="D224" s="139"/>
      <c r="E224" s="139" t="str">
        <f>IF('For Estimators'!Y224*10000 = 0,"",'For Estimators'!Y224*10000)</f>
        <v/>
      </c>
      <c r="F224" s="139"/>
      <c r="G224" s="139"/>
      <c r="H224" s="139" t="str">
        <f t="shared" si="8"/>
        <v/>
      </c>
      <c r="I224" s="139" t="str">
        <f>IF('For Estimators'!X224*6300 = 0,"",'For Estimators'!X224*6300)</f>
        <v/>
      </c>
      <c r="J224" s="139" t="str">
        <f>IF('For Estimators'!Z224*5200 = 0,"",'For Estimators'!Z224*5200)</f>
        <v/>
      </c>
      <c r="K224" s="139" t="str">
        <f t="shared" si="9"/>
        <v/>
      </c>
      <c r="L224" s="139" t="str">
        <f>IF(AND('For Estimators'!X224 = 0,  'For Estimators'!Z224 = 0),"",61000)</f>
        <v/>
      </c>
      <c r="M224" s="185" t="str">
        <f>IF('For Estimators'!W224="", "",'For Estimators'!W224)</f>
        <v/>
      </c>
      <c r="N224" s="139" t="str">
        <f>IF('For Estimators'!AA224="", "",'For Estimators'!AA224)</f>
        <v/>
      </c>
    </row>
    <row r="225" spans="1:14" x14ac:dyDescent="0.25">
      <c r="A225" s="241" t="str">
        <f>IF('For Requestors'!C220=0,"",'For Requestors'!C220)</f>
        <v/>
      </c>
      <c r="B225" s="175" t="str">
        <f>IFERROR('For Estimators'!V225*$O$4,"")</f>
        <v/>
      </c>
      <c r="C225" s="111" t="str">
        <f>IF('For Estimators'!X225*60000 = 0,"",'For Estimators'!X225*60000)</f>
        <v/>
      </c>
      <c r="D225" s="139"/>
      <c r="E225" s="139" t="str">
        <f>IF('For Estimators'!Y225*10000 = 0,"",'For Estimators'!Y225*10000)</f>
        <v/>
      </c>
      <c r="F225" s="139"/>
      <c r="G225" s="139"/>
      <c r="H225" s="139" t="str">
        <f t="shared" si="8"/>
        <v/>
      </c>
      <c r="I225" s="139" t="str">
        <f>IF('For Estimators'!X225*6300 = 0,"",'For Estimators'!X225*6300)</f>
        <v/>
      </c>
      <c r="J225" s="139" t="str">
        <f>IF('For Estimators'!Z225*5200 = 0,"",'For Estimators'!Z225*5200)</f>
        <v/>
      </c>
      <c r="K225" s="139" t="str">
        <f t="shared" si="9"/>
        <v/>
      </c>
      <c r="L225" s="139" t="str">
        <f>IF(AND('For Estimators'!X225 = 0,  'For Estimators'!Z225 = 0),"",61000)</f>
        <v/>
      </c>
      <c r="M225" s="185" t="str">
        <f>IF('For Estimators'!W225="", "",'For Estimators'!W225)</f>
        <v/>
      </c>
      <c r="N225" s="139" t="str">
        <f>IF('For Estimators'!AA225="", "",'For Estimators'!AA225)</f>
        <v/>
      </c>
    </row>
    <row r="226" spans="1:14" x14ac:dyDescent="0.25">
      <c r="A226" s="241" t="str">
        <f>IF('For Requestors'!C221=0,"",'For Requestors'!C221)</f>
        <v/>
      </c>
      <c r="B226" s="175" t="str">
        <f>IFERROR('For Estimators'!V226*$O$4,"")</f>
        <v/>
      </c>
      <c r="C226" s="111" t="str">
        <f>IF('For Estimators'!X226*60000 = 0,"",'For Estimators'!X226*60000)</f>
        <v/>
      </c>
      <c r="D226" s="139"/>
      <c r="E226" s="139" t="str">
        <f>IF('For Estimators'!Y226*10000 = 0,"",'For Estimators'!Y226*10000)</f>
        <v/>
      </c>
      <c r="F226" s="139"/>
      <c r="G226" s="139"/>
      <c r="H226" s="139" t="str">
        <f t="shared" si="8"/>
        <v/>
      </c>
      <c r="I226" s="139" t="str">
        <f>IF('For Estimators'!X226*6300 = 0,"",'For Estimators'!X226*6300)</f>
        <v/>
      </c>
      <c r="J226" s="139" t="str">
        <f>IF('For Estimators'!Z226*5200 = 0,"",'For Estimators'!Z226*5200)</f>
        <v/>
      </c>
      <c r="K226" s="139" t="str">
        <f t="shared" si="9"/>
        <v/>
      </c>
      <c r="L226" s="139" t="str">
        <f>IF(AND('For Estimators'!X226 = 0,  'For Estimators'!Z226 = 0),"",61000)</f>
        <v/>
      </c>
      <c r="M226" s="185" t="str">
        <f>IF('For Estimators'!W226="", "",'For Estimators'!W226)</f>
        <v/>
      </c>
      <c r="N226" s="139" t="str">
        <f>IF('For Estimators'!AA226="", "",'For Estimators'!AA226)</f>
        <v/>
      </c>
    </row>
    <row r="227" spans="1:14" x14ac:dyDescent="0.25">
      <c r="A227" s="241" t="str">
        <f>IF('For Requestors'!C222=0,"",'For Requestors'!C222)</f>
        <v/>
      </c>
      <c r="B227" s="175" t="str">
        <f>IFERROR('For Estimators'!V227*$O$4,"")</f>
        <v/>
      </c>
      <c r="C227" s="111" t="str">
        <f>IF('For Estimators'!X227*60000 = 0,"",'For Estimators'!X227*60000)</f>
        <v/>
      </c>
      <c r="D227" s="139"/>
      <c r="E227" s="139" t="str">
        <f>IF('For Estimators'!Y227*10000 = 0,"",'For Estimators'!Y227*10000)</f>
        <v/>
      </c>
      <c r="F227" s="139"/>
      <c r="G227" s="139"/>
      <c r="H227" s="139" t="str">
        <f t="shared" si="8"/>
        <v/>
      </c>
      <c r="I227" s="139" t="str">
        <f>IF('For Estimators'!X227*6300 = 0,"",'For Estimators'!X227*6300)</f>
        <v/>
      </c>
      <c r="J227" s="139" t="str">
        <f>IF('For Estimators'!Z227*5200 = 0,"",'For Estimators'!Z227*5200)</f>
        <v/>
      </c>
      <c r="K227" s="139" t="str">
        <f t="shared" si="9"/>
        <v/>
      </c>
      <c r="L227" s="139" t="str">
        <f>IF(AND('For Estimators'!X227 = 0,  'For Estimators'!Z227 = 0),"",61000)</f>
        <v/>
      </c>
      <c r="M227" s="185" t="str">
        <f>IF('For Estimators'!W227="", "",'For Estimators'!W227)</f>
        <v/>
      </c>
      <c r="N227" s="139" t="str">
        <f>IF('For Estimators'!AA227="", "",'For Estimators'!AA227)</f>
        <v/>
      </c>
    </row>
    <row r="228" spans="1:14" x14ac:dyDescent="0.25">
      <c r="A228" s="241" t="str">
        <f>IF('For Requestors'!C223=0,"",'For Requestors'!C223)</f>
        <v/>
      </c>
      <c r="B228" s="175" t="str">
        <f>IFERROR('For Estimators'!V228*$O$4,"")</f>
        <v/>
      </c>
      <c r="C228" s="111" t="str">
        <f>IF('For Estimators'!X228*60000 = 0,"",'For Estimators'!X228*60000)</f>
        <v/>
      </c>
      <c r="D228" s="139"/>
      <c r="E228" s="139" t="str">
        <f>IF('For Estimators'!Y228*10000 = 0,"",'For Estimators'!Y228*10000)</f>
        <v/>
      </c>
      <c r="F228" s="139"/>
      <c r="G228" s="139"/>
      <c r="H228" s="139" t="str">
        <f t="shared" si="8"/>
        <v/>
      </c>
      <c r="I228" s="139" t="str">
        <f>IF('For Estimators'!X228*6300 = 0,"",'For Estimators'!X228*6300)</f>
        <v/>
      </c>
      <c r="J228" s="139" t="str">
        <f>IF('For Estimators'!Z228*5200 = 0,"",'For Estimators'!Z228*5200)</f>
        <v/>
      </c>
      <c r="K228" s="139" t="str">
        <f t="shared" si="9"/>
        <v/>
      </c>
      <c r="L228" s="139" t="str">
        <f>IF(AND('For Estimators'!X228 = 0,  'For Estimators'!Z228 = 0),"",61000)</f>
        <v/>
      </c>
      <c r="M228" s="185" t="str">
        <f>IF('For Estimators'!W228="", "",'For Estimators'!W228)</f>
        <v/>
      </c>
      <c r="N228" s="139" t="str">
        <f>IF('For Estimators'!AA228="", "",'For Estimators'!AA228)</f>
        <v/>
      </c>
    </row>
    <row r="229" spans="1:14" x14ac:dyDescent="0.25">
      <c r="A229" s="241" t="str">
        <f>IF('For Requestors'!C224=0,"",'For Requestors'!C224)</f>
        <v/>
      </c>
      <c r="B229" s="175" t="str">
        <f>IFERROR('For Estimators'!V229*$O$4,"")</f>
        <v/>
      </c>
      <c r="C229" s="111" t="str">
        <f>IF('For Estimators'!X229*60000 = 0,"",'For Estimators'!X229*60000)</f>
        <v/>
      </c>
      <c r="D229" s="139"/>
      <c r="E229" s="139" t="str">
        <f>IF('For Estimators'!Y229*10000 = 0,"",'For Estimators'!Y229*10000)</f>
        <v/>
      </c>
      <c r="F229" s="139"/>
      <c r="G229" s="139"/>
      <c r="H229" s="139" t="str">
        <f t="shared" si="8"/>
        <v/>
      </c>
      <c r="I229" s="139" t="str">
        <f>IF('For Estimators'!X229*6300 = 0,"",'For Estimators'!X229*6300)</f>
        <v/>
      </c>
      <c r="J229" s="139" t="str">
        <f>IF('For Estimators'!Z229*5200 = 0,"",'For Estimators'!Z229*5200)</f>
        <v/>
      </c>
      <c r="K229" s="139" t="str">
        <f t="shared" si="9"/>
        <v/>
      </c>
      <c r="L229" s="139" t="str">
        <f>IF(AND('For Estimators'!X229 = 0,  'For Estimators'!Z229 = 0),"",61000)</f>
        <v/>
      </c>
      <c r="M229" s="185" t="str">
        <f>IF('For Estimators'!W229="", "",'For Estimators'!W229)</f>
        <v/>
      </c>
      <c r="N229" s="139" t="str">
        <f>IF('For Estimators'!AA229="", "",'For Estimators'!AA229)</f>
        <v/>
      </c>
    </row>
    <row r="230" spans="1:14" x14ac:dyDescent="0.25">
      <c r="A230" s="241" t="str">
        <f>IF('For Requestors'!C225=0,"",'For Requestors'!C225)</f>
        <v/>
      </c>
      <c r="B230" s="175" t="str">
        <f>IFERROR('For Estimators'!V230*$O$4,"")</f>
        <v/>
      </c>
      <c r="C230" s="111" t="str">
        <f>IF('For Estimators'!X230*60000 = 0,"",'For Estimators'!X230*60000)</f>
        <v/>
      </c>
      <c r="D230" s="139"/>
      <c r="E230" s="139" t="str">
        <f>IF('For Estimators'!Y230*10000 = 0,"",'For Estimators'!Y230*10000)</f>
        <v/>
      </c>
      <c r="F230" s="139"/>
      <c r="G230" s="139"/>
      <c r="H230" s="139" t="str">
        <f t="shared" si="8"/>
        <v/>
      </c>
      <c r="I230" s="139" t="str">
        <f>IF('For Estimators'!X230*6300 = 0,"",'For Estimators'!X230*6300)</f>
        <v/>
      </c>
      <c r="J230" s="139" t="str">
        <f>IF('For Estimators'!Z230*5200 = 0,"",'For Estimators'!Z230*5200)</f>
        <v/>
      </c>
      <c r="K230" s="139" t="str">
        <f t="shared" si="9"/>
        <v/>
      </c>
      <c r="L230" s="139" t="str">
        <f>IF(AND('For Estimators'!X230 = 0,  'For Estimators'!Z230 = 0),"",61000)</f>
        <v/>
      </c>
      <c r="M230" s="185" t="str">
        <f>IF('For Estimators'!W230="", "",'For Estimators'!W230)</f>
        <v/>
      </c>
      <c r="N230" s="139" t="str">
        <f>IF('For Estimators'!AA230="", "",'For Estimators'!AA230)</f>
        <v/>
      </c>
    </row>
    <row r="231" spans="1:14" x14ac:dyDescent="0.25">
      <c r="A231" s="241" t="str">
        <f>IF('For Requestors'!C226=0,"",'For Requestors'!C226)</f>
        <v/>
      </c>
      <c r="B231" s="175" t="str">
        <f>IFERROR('For Estimators'!V231*$O$4,"")</f>
        <v/>
      </c>
      <c r="C231" s="111" t="str">
        <f>IF('For Estimators'!X231*60000 = 0,"",'For Estimators'!X231*60000)</f>
        <v/>
      </c>
      <c r="D231" s="139"/>
      <c r="E231" s="139" t="str">
        <f>IF('For Estimators'!Y231*10000 = 0,"",'For Estimators'!Y231*10000)</f>
        <v/>
      </c>
      <c r="F231" s="139"/>
      <c r="G231" s="139"/>
      <c r="H231" s="139" t="str">
        <f t="shared" si="8"/>
        <v/>
      </c>
      <c r="I231" s="139" t="str">
        <f>IF('For Estimators'!X231*6300 = 0,"",'For Estimators'!X231*6300)</f>
        <v/>
      </c>
      <c r="J231" s="139" t="str">
        <f>IF('For Estimators'!Z231*5200 = 0,"",'For Estimators'!Z231*5200)</f>
        <v/>
      </c>
      <c r="K231" s="139" t="str">
        <f t="shared" si="9"/>
        <v/>
      </c>
      <c r="L231" s="139" t="str">
        <f>IF(AND('For Estimators'!X231 = 0,  'For Estimators'!Z231 = 0),"",61000)</f>
        <v/>
      </c>
      <c r="M231" s="185" t="str">
        <f>IF('For Estimators'!W231="", "",'For Estimators'!W231)</f>
        <v/>
      </c>
      <c r="N231" s="139" t="str">
        <f>IF('For Estimators'!AA231="", "",'For Estimators'!AA231)</f>
        <v/>
      </c>
    </row>
    <row r="232" spans="1:14" x14ac:dyDescent="0.25">
      <c r="A232" s="241" t="str">
        <f>IF('For Requestors'!C227=0,"",'For Requestors'!C227)</f>
        <v/>
      </c>
      <c r="B232" s="175" t="str">
        <f>IFERROR('For Estimators'!V232*$O$4,"")</f>
        <v/>
      </c>
      <c r="C232" s="111" t="str">
        <f>IF('For Estimators'!X232*60000 = 0,"",'For Estimators'!X232*60000)</f>
        <v/>
      </c>
      <c r="D232" s="139"/>
      <c r="E232" s="139" t="str">
        <f>IF('For Estimators'!Y232*10000 = 0,"",'For Estimators'!Y232*10000)</f>
        <v/>
      </c>
      <c r="F232" s="139"/>
      <c r="G232" s="139"/>
      <c r="H232" s="139" t="str">
        <f t="shared" si="8"/>
        <v/>
      </c>
      <c r="I232" s="139" t="str">
        <f>IF('For Estimators'!X232*6300 = 0,"",'For Estimators'!X232*6300)</f>
        <v/>
      </c>
      <c r="J232" s="139" t="str">
        <f>IF('For Estimators'!Z232*5200 = 0,"",'For Estimators'!Z232*5200)</f>
        <v/>
      </c>
      <c r="K232" s="139" t="str">
        <f t="shared" si="9"/>
        <v/>
      </c>
      <c r="L232" s="139" t="str">
        <f>IF(AND('For Estimators'!X232 = 0,  'For Estimators'!Z232 = 0),"",61000)</f>
        <v/>
      </c>
      <c r="M232" s="185" t="str">
        <f>IF('For Estimators'!W232="", "",'For Estimators'!W232)</f>
        <v/>
      </c>
      <c r="N232" s="139" t="str">
        <f>IF('For Estimators'!AA232="", "",'For Estimators'!AA232)</f>
        <v/>
      </c>
    </row>
    <row r="233" spans="1:14" x14ac:dyDescent="0.25">
      <c r="A233" s="241" t="str">
        <f>IF('For Requestors'!C228=0,"",'For Requestors'!C228)</f>
        <v/>
      </c>
      <c r="B233" s="175" t="str">
        <f>IFERROR('For Estimators'!V233*$O$4,"")</f>
        <v/>
      </c>
      <c r="C233" s="111" t="str">
        <f>IF('For Estimators'!X233*60000 = 0,"",'For Estimators'!X233*60000)</f>
        <v/>
      </c>
      <c r="D233" s="139"/>
      <c r="E233" s="139" t="str">
        <f>IF('For Estimators'!Y233*10000 = 0,"",'For Estimators'!Y233*10000)</f>
        <v/>
      </c>
      <c r="F233" s="139"/>
      <c r="G233" s="139"/>
      <c r="H233" s="139" t="str">
        <f t="shared" si="8"/>
        <v/>
      </c>
      <c r="I233" s="139" t="str">
        <f>IF('For Estimators'!X233*6300 = 0,"",'For Estimators'!X233*6300)</f>
        <v/>
      </c>
      <c r="J233" s="139" t="str">
        <f>IF('For Estimators'!Z233*5200 = 0,"",'For Estimators'!Z233*5200)</f>
        <v/>
      </c>
      <c r="K233" s="139" t="str">
        <f t="shared" si="9"/>
        <v/>
      </c>
      <c r="L233" s="139" t="str">
        <f>IF(AND('For Estimators'!X233 = 0,  'For Estimators'!Z233 = 0),"",61000)</f>
        <v/>
      </c>
      <c r="M233" s="185" t="str">
        <f>IF('For Estimators'!W233="", "",'For Estimators'!W233)</f>
        <v/>
      </c>
      <c r="N233" s="139" t="str">
        <f>IF('For Estimators'!AA233="", "",'For Estimators'!AA233)</f>
        <v/>
      </c>
    </row>
    <row r="234" spans="1:14" x14ac:dyDescent="0.25">
      <c r="A234" s="241" t="str">
        <f>IF('For Requestors'!C229=0,"",'For Requestors'!C229)</f>
        <v/>
      </c>
      <c r="B234" s="175" t="str">
        <f>IFERROR('For Estimators'!V234*$O$4,"")</f>
        <v/>
      </c>
      <c r="C234" s="111" t="str">
        <f>IF('For Estimators'!X234*60000 = 0,"",'For Estimators'!X234*60000)</f>
        <v/>
      </c>
      <c r="D234" s="139"/>
      <c r="E234" s="139" t="str">
        <f>IF('For Estimators'!Y234*10000 = 0,"",'For Estimators'!Y234*10000)</f>
        <v/>
      </c>
      <c r="F234" s="139"/>
      <c r="G234" s="139"/>
      <c r="H234" s="139" t="str">
        <f t="shared" si="8"/>
        <v/>
      </c>
      <c r="I234" s="139" t="str">
        <f>IF('For Estimators'!X234*6300 = 0,"",'For Estimators'!X234*6300)</f>
        <v/>
      </c>
      <c r="J234" s="139" t="str">
        <f>IF('For Estimators'!Z234*5200 = 0,"",'For Estimators'!Z234*5200)</f>
        <v/>
      </c>
      <c r="K234" s="139" t="str">
        <f t="shared" si="9"/>
        <v/>
      </c>
      <c r="L234" s="139" t="str">
        <f>IF(AND('For Estimators'!X234 = 0,  'For Estimators'!Z234 = 0),"",61000)</f>
        <v/>
      </c>
      <c r="M234" s="185" t="str">
        <f>IF('For Estimators'!W234="", "",'For Estimators'!W234)</f>
        <v/>
      </c>
      <c r="N234" s="139" t="str">
        <f>IF('For Estimators'!AA234="", "",'For Estimators'!AA234)</f>
        <v/>
      </c>
    </row>
    <row r="235" spans="1:14" x14ac:dyDescent="0.25">
      <c r="A235" s="241" t="str">
        <f>IF('For Requestors'!C230=0,"",'For Requestors'!C230)</f>
        <v/>
      </c>
      <c r="B235" s="175" t="str">
        <f>IFERROR('For Estimators'!V235*$O$4,"")</f>
        <v/>
      </c>
      <c r="C235" s="111" t="str">
        <f>IF('For Estimators'!X235*60000 = 0,"",'For Estimators'!X235*60000)</f>
        <v/>
      </c>
      <c r="D235" s="139"/>
      <c r="E235" s="139" t="str">
        <f>IF('For Estimators'!Y235*10000 = 0,"",'For Estimators'!Y235*10000)</f>
        <v/>
      </c>
      <c r="F235" s="139"/>
      <c r="G235" s="139"/>
      <c r="H235" s="139" t="str">
        <f t="shared" si="8"/>
        <v/>
      </c>
      <c r="I235" s="139" t="str">
        <f>IF('For Estimators'!X235*6300 = 0,"",'For Estimators'!X235*6300)</f>
        <v/>
      </c>
      <c r="J235" s="139" t="str">
        <f>IF('For Estimators'!Z235*5200 = 0,"",'For Estimators'!Z235*5200)</f>
        <v/>
      </c>
      <c r="K235" s="139" t="str">
        <f t="shared" si="9"/>
        <v/>
      </c>
      <c r="L235" s="139" t="str">
        <f>IF(AND('For Estimators'!X235 = 0,  'For Estimators'!Z235 = 0),"",61000)</f>
        <v/>
      </c>
      <c r="M235" s="185" t="str">
        <f>IF('For Estimators'!W235="", "",'For Estimators'!W235)</f>
        <v/>
      </c>
      <c r="N235" s="139" t="str">
        <f>IF('For Estimators'!AA235="", "",'For Estimators'!AA235)</f>
        <v/>
      </c>
    </row>
    <row r="236" spans="1:14" x14ac:dyDescent="0.25">
      <c r="A236" s="241" t="str">
        <f>IF('For Requestors'!C231=0,"",'For Requestors'!C231)</f>
        <v/>
      </c>
      <c r="B236" s="175" t="str">
        <f>IFERROR('For Estimators'!V236*$O$4,"")</f>
        <v/>
      </c>
      <c r="C236" s="111" t="str">
        <f>IF('For Estimators'!X236*60000 = 0,"",'For Estimators'!X236*60000)</f>
        <v/>
      </c>
      <c r="D236" s="139"/>
      <c r="E236" s="139" t="str">
        <f>IF('For Estimators'!Y236*10000 = 0,"",'For Estimators'!Y236*10000)</f>
        <v/>
      </c>
      <c r="F236" s="139"/>
      <c r="G236" s="139"/>
      <c r="H236" s="139" t="str">
        <f t="shared" si="8"/>
        <v/>
      </c>
      <c r="I236" s="139" t="str">
        <f>IF('For Estimators'!X236*6300 = 0,"",'For Estimators'!X236*6300)</f>
        <v/>
      </c>
      <c r="J236" s="139" t="str">
        <f>IF('For Estimators'!Z236*5200 = 0,"",'For Estimators'!Z236*5200)</f>
        <v/>
      </c>
      <c r="K236" s="139" t="str">
        <f t="shared" si="9"/>
        <v/>
      </c>
      <c r="L236" s="139" t="str">
        <f>IF(AND('For Estimators'!X236 = 0,  'For Estimators'!Z236 = 0),"",61000)</f>
        <v/>
      </c>
      <c r="M236" s="185" t="str">
        <f>IF('For Estimators'!W236="", "",'For Estimators'!W236)</f>
        <v/>
      </c>
      <c r="N236" s="139" t="str">
        <f>IF('For Estimators'!AA236="", "",'For Estimators'!AA236)</f>
        <v/>
      </c>
    </row>
    <row r="237" spans="1:14" x14ac:dyDescent="0.25">
      <c r="A237" s="241" t="str">
        <f>IF('For Requestors'!C232=0,"",'For Requestors'!C232)</f>
        <v/>
      </c>
      <c r="B237" s="175" t="str">
        <f>IFERROR('For Estimators'!V237*$O$4,"")</f>
        <v/>
      </c>
      <c r="C237" s="111" t="str">
        <f>IF('For Estimators'!X237*60000 = 0,"",'For Estimators'!X237*60000)</f>
        <v/>
      </c>
      <c r="D237" s="139"/>
      <c r="E237" s="139" t="str">
        <f>IF('For Estimators'!Y237*10000 = 0,"",'For Estimators'!Y237*10000)</f>
        <v/>
      </c>
      <c r="F237" s="139"/>
      <c r="G237" s="139"/>
      <c r="H237" s="139" t="str">
        <f t="shared" si="8"/>
        <v/>
      </c>
      <c r="I237" s="139" t="str">
        <f>IF('For Estimators'!X237*6300 = 0,"",'For Estimators'!X237*6300)</f>
        <v/>
      </c>
      <c r="J237" s="139" t="str">
        <f>IF('For Estimators'!Z237*5200 = 0,"",'For Estimators'!Z237*5200)</f>
        <v/>
      </c>
      <c r="K237" s="139" t="str">
        <f t="shared" si="9"/>
        <v/>
      </c>
      <c r="L237" s="139" t="str">
        <f>IF(AND('For Estimators'!X237 = 0,  'For Estimators'!Z237 = 0),"",61000)</f>
        <v/>
      </c>
      <c r="M237" s="185" t="str">
        <f>IF('For Estimators'!W237="", "",'For Estimators'!W237)</f>
        <v/>
      </c>
      <c r="N237" s="139" t="str">
        <f>IF('For Estimators'!AA237="", "",'For Estimators'!AA237)</f>
        <v/>
      </c>
    </row>
    <row r="238" spans="1:14" x14ac:dyDescent="0.25">
      <c r="A238" s="241" t="str">
        <f>IF('For Requestors'!C233=0,"",'For Requestors'!C233)</f>
        <v/>
      </c>
      <c r="B238" s="175" t="str">
        <f>IFERROR('For Estimators'!V238*$O$4,"")</f>
        <v/>
      </c>
      <c r="C238" s="111" t="str">
        <f>IF('For Estimators'!X238*60000 = 0,"",'For Estimators'!X238*60000)</f>
        <v/>
      </c>
      <c r="D238" s="139"/>
      <c r="E238" s="139" t="str">
        <f>IF('For Estimators'!Y238*10000 = 0,"",'For Estimators'!Y238*10000)</f>
        <v/>
      </c>
      <c r="F238" s="139"/>
      <c r="G238" s="139"/>
      <c r="H238" s="139" t="str">
        <f t="shared" si="8"/>
        <v/>
      </c>
      <c r="I238" s="139" t="str">
        <f>IF('For Estimators'!X238*6300 = 0,"",'For Estimators'!X238*6300)</f>
        <v/>
      </c>
      <c r="J238" s="139" t="str">
        <f>IF('For Estimators'!Z238*5200 = 0,"",'For Estimators'!Z238*5200)</f>
        <v/>
      </c>
      <c r="K238" s="139" t="str">
        <f t="shared" si="9"/>
        <v/>
      </c>
      <c r="L238" s="139" t="str">
        <f>IF(AND('For Estimators'!X238 = 0,  'For Estimators'!Z238 = 0),"",61000)</f>
        <v/>
      </c>
      <c r="M238" s="185" t="str">
        <f>IF('For Estimators'!W238="", "",'For Estimators'!W238)</f>
        <v/>
      </c>
      <c r="N238" s="139" t="str">
        <f>IF('For Estimators'!AA238="", "",'For Estimators'!AA238)</f>
        <v/>
      </c>
    </row>
    <row r="239" spans="1:14" x14ac:dyDescent="0.25">
      <c r="A239" s="241" t="str">
        <f>IF('For Requestors'!C234=0,"",'For Requestors'!C234)</f>
        <v/>
      </c>
      <c r="B239" s="175" t="str">
        <f>IFERROR('For Estimators'!V239*$O$4,"")</f>
        <v/>
      </c>
      <c r="C239" s="111" t="str">
        <f>IF('For Estimators'!X239*60000 = 0,"",'For Estimators'!X239*60000)</f>
        <v/>
      </c>
      <c r="D239" s="139"/>
      <c r="E239" s="139" t="str">
        <f>IF('For Estimators'!Y239*10000 = 0,"",'For Estimators'!Y239*10000)</f>
        <v/>
      </c>
      <c r="F239" s="139"/>
      <c r="G239" s="139"/>
      <c r="H239" s="139" t="str">
        <f t="shared" si="8"/>
        <v/>
      </c>
      <c r="I239" s="139" t="str">
        <f>IF('For Estimators'!X239*6300 = 0,"",'For Estimators'!X239*6300)</f>
        <v/>
      </c>
      <c r="J239" s="139" t="str">
        <f>IF('For Estimators'!Z239*5200 = 0,"",'For Estimators'!Z239*5200)</f>
        <v/>
      </c>
      <c r="K239" s="139" t="str">
        <f t="shared" si="9"/>
        <v/>
      </c>
      <c r="L239" s="139" t="str">
        <f>IF(AND('For Estimators'!X239 = 0,  'For Estimators'!Z239 = 0),"",61000)</f>
        <v/>
      </c>
      <c r="M239" s="185" t="str">
        <f>IF('For Estimators'!W239="", "",'For Estimators'!W239)</f>
        <v/>
      </c>
      <c r="N239" s="139" t="str">
        <f>IF('For Estimators'!AA239="", "",'For Estimators'!AA239)</f>
        <v/>
      </c>
    </row>
    <row r="240" spans="1:14" x14ac:dyDescent="0.25">
      <c r="A240" s="241" t="str">
        <f>IF('For Requestors'!C235=0,"",'For Requestors'!C235)</f>
        <v/>
      </c>
      <c r="B240" s="175" t="str">
        <f>IFERROR('For Estimators'!V240*$O$4,"")</f>
        <v/>
      </c>
      <c r="C240" s="111" t="str">
        <f>IF('For Estimators'!X240*60000 = 0,"",'For Estimators'!X240*60000)</f>
        <v/>
      </c>
      <c r="D240" s="139"/>
      <c r="E240" s="139" t="str">
        <f>IF('For Estimators'!Y240*10000 = 0,"",'For Estimators'!Y240*10000)</f>
        <v/>
      </c>
      <c r="F240" s="139"/>
      <c r="G240" s="139"/>
      <c r="H240" s="139" t="str">
        <f t="shared" si="8"/>
        <v/>
      </c>
      <c r="I240" s="139" t="str">
        <f>IF('For Estimators'!X240*6300 = 0,"",'For Estimators'!X240*6300)</f>
        <v/>
      </c>
      <c r="J240" s="139" t="str">
        <f>IF('For Estimators'!Z240*5200 = 0,"",'For Estimators'!Z240*5200)</f>
        <v/>
      </c>
      <c r="K240" s="139" t="str">
        <f t="shared" si="9"/>
        <v/>
      </c>
      <c r="L240" s="139" t="str">
        <f>IF(AND('For Estimators'!X240 = 0,  'For Estimators'!Z240 = 0),"",61000)</f>
        <v/>
      </c>
      <c r="M240" s="185" t="str">
        <f>IF('For Estimators'!W240="", "",'For Estimators'!W240)</f>
        <v/>
      </c>
      <c r="N240" s="139" t="str">
        <f>IF('For Estimators'!AA240="", "",'For Estimators'!AA240)</f>
        <v/>
      </c>
    </row>
    <row r="241" spans="1:14" x14ac:dyDescent="0.25">
      <c r="A241" s="241" t="str">
        <f>IF('For Requestors'!C236=0,"",'For Requestors'!C236)</f>
        <v/>
      </c>
      <c r="B241" s="175" t="str">
        <f>IFERROR('For Estimators'!V241*$O$4,"")</f>
        <v/>
      </c>
      <c r="C241" s="111" t="str">
        <f>IF('For Estimators'!X241*60000 = 0,"",'For Estimators'!X241*60000)</f>
        <v/>
      </c>
      <c r="D241" s="139"/>
      <c r="E241" s="139" t="str">
        <f>IF('For Estimators'!Y241*10000 = 0,"",'For Estimators'!Y241*10000)</f>
        <v/>
      </c>
      <c r="F241" s="139"/>
      <c r="G241" s="139"/>
      <c r="H241" s="139" t="str">
        <f t="shared" si="8"/>
        <v/>
      </c>
      <c r="I241" s="139" t="str">
        <f>IF('For Estimators'!X241*6300 = 0,"",'For Estimators'!X241*6300)</f>
        <v/>
      </c>
      <c r="J241" s="139" t="str">
        <f>IF('For Estimators'!Z241*5200 = 0,"",'For Estimators'!Z241*5200)</f>
        <v/>
      </c>
      <c r="K241" s="139" t="str">
        <f t="shared" si="9"/>
        <v/>
      </c>
      <c r="L241" s="139" t="str">
        <f>IF(AND('For Estimators'!X241 = 0,  'For Estimators'!Z241 = 0),"",61000)</f>
        <v/>
      </c>
      <c r="M241" s="185" t="str">
        <f>IF('For Estimators'!W241="", "",'For Estimators'!W241)</f>
        <v/>
      </c>
      <c r="N241" s="139" t="str">
        <f>IF('For Estimators'!AA241="", "",'For Estimators'!AA241)</f>
        <v/>
      </c>
    </row>
    <row r="242" spans="1:14" x14ac:dyDescent="0.25">
      <c r="A242" s="241" t="str">
        <f>IF('For Requestors'!C237=0,"",'For Requestors'!C237)</f>
        <v/>
      </c>
      <c r="B242" s="175" t="str">
        <f>IFERROR('For Estimators'!V242*$O$4,"")</f>
        <v/>
      </c>
      <c r="C242" s="111" t="str">
        <f>IF('For Estimators'!X242*60000 = 0,"",'For Estimators'!X242*60000)</f>
        <v/>
      </c>
      <c r="D242" s="139"/>
      <c r="E242" s="139" t="str">
        <f>IF('For Estimators'!Y242*10000 = 0,"",'For Estimators'!Y242*10000)</f>
        <v/>
      </c>
      <c r="F242" s="139"/>
      <c r="G242" s="139"/>
      <c r="H242" s="139" t="str">
        <f t="shared" si="8"/>
        <v/>
      </c>
      <c r="I242" s="139" t="str">
        <f>IF('For Estimators'!X242*6300 = 0,"",'For Estimators'!X242*6300)</f>
        <v/>
      </c>
      <c r="J242" s="139" t="str">
        <f>IF('For Estimators'!Z242*5200 = 0,"",'For Estimators'!Z242*5200)</f>
        <v/>
      </c>
      <c r="K242" s="139" t="str">
        <f t="shared" si="9"/>
        <v/>
      </c>
      <c r="L242" s="139" t="str">
        <f>IF(AND('For Estimators'!X242 = 0,  'For Estimators'!Z242 = 0),"",61000)</f>
        <v/>
      </c>
      <c r="M242" s="185" t="str">
        <f>IF('For Estimators'!W242="", "",'For Estimators'!W242)</f>
        <v/>
      </c>
      <c r="N242" s="139" t="str">
        <f>IF('For Estimators'!AA242="", "",'For Estimators'!AA242)</f>
        <v/>
      </c>
    </row>
    <row r="243" spans="1:14" x14ac:dyDescent="0.25">
      <c r="A243" s="241" t="str">
        <f>IF('For Requestors'!C238=0,"",'For Requestors'!C238)</f>
        <v/>
      </c>
      <c r="B243" s="175" t="str">
        <f>IFERROR('For Estimators'!V243*$O$4,"")</f>
        <v/>
      </c>
      <c r="C243" s="111" t="str">
        <f>IF('For Estimators'!X243*60000 = 0,"",'For Estimators'!X243*60000)</f>
        <v/>
      </c>
      <c r="D243" s="139"/>
      <c r="E243" s="139" t="str">
        <f>IF('For Estimators'!Y243*10000 = 0,"",'For Estimators'!Y243*10000)</f>
        <v/>
      </c>
      <c r="F243" s="139"/>
      <c r="G243" s="139"/>
      <c r="H243" s="139" t="str">
        <f t="shared" si="8"/>
        <v/>
      </c>
      <c r="I243" s="139" t="str">
        <f>IF('For Estimators'!X243*6300 = 0,"",'For Estimators'!X243*6300)</f>
        <v/>
      </c>
      <c r="J243" s="139" t="str">
        <f>IF('For Estimators'!Z243*5200 = 0,"",'For Estimators'!Z243*5200)</f>
        <v/>
      </c>
      <c r="K243" s="139" t="str">
        <f t="shared" si="9"/>
        <v/>
      </c>
      <c r="L243" s="139" t="str">
        <f>IF(AND('For Estimators'!X243 = 0,  'For Estimators'!Z243 = 0),"",61000)</f>
        <v/>
      </c>
      <c r="M243" s="185" t="str">
        <f>IF('For Estimators'!W243="", "",'For Estimators'!W243)</f>
        <v/>
      </c>
      <c r="N243" s="139" t="str">
        <f>IF('For Estimators'!AA243="", "",'For Estimators'!AA243)</f>
        <v/>
      </c>
    </row>
    <row r="244" spans="1:14" x14ac:dyDescent="0.25">
      <c r="A244" s="241" t="str">
        <f>IF('For Requestors'!C239=0,"",'For Requestors'!C239)</f>
        <v/>
      </c>
      <c r="B244" s="175" t="str">
        <f>IFERROR('For Estimators'!V244*$O$4,"")</f>
        <v/>
      </c>
      <c r="C244" s="111" t="str">
        <f>IF('For Estimators'!X244*60000 = 0,"",'For Estimators'!X244*60000)</f>
        <v/>
      </c>
      <c r="D244" s="139"/>
      <c r="E244" s="139" t="str">
        <f>IF('For Estimators'!Y244*10000 = 0,"",'For Estimators'!Y244*10000)</f>
        <v/>
      </c>
      <c r="F244" s="139"/>
      <c r="G244" s="139"/>
      <c r="H244" s="139" t="str">
        <f t="shared" si="8"/>
        <v/>
      </c>
      <c r="I244" s="139" t="str">
        <f>IF('For Estimators'!X244*6300 = 0,"",'For Estimators'!X244*6300)</f>
        <v/>
      </c>
      <c r="J244" s="139" t="str">
        <f>IF('For Estimators'!Z244*5200 = 0,"",'For Estimators'!Z244*5200)</f>
        <v/>
      </c>
      <c r="K244" s="139" t="str">
        <f t="shared" si="9"/>
        <v/>
      </c>
      <c r="L244" s="139" t="str">
        <f>IF(AND('For Estimators'!X244 = 0,  'For Estimators'!Z244 = 0),"",61000)</f>
        <v/>
      </c>
      <c r="M244" s="185" t="str">
        <f>IF('For Estimators'!W244="", "",'For Estimators'!W244)</f>
        <v/>
      </c>
      <c r="N244" s="139" t="str">
        <f>IF('For Estimators'!AA244="", "",'For Estimators'!AA244)</f>
        <v/>
      </c>
    </row>
    <row r="245" spans="1:14" x14ac:dyDescent="0.25">
      <c r="A245" s="241" t="str">
        <f>IF('For Requestors'!C240=0,"",'For Requestors'!C240)</f>
        <v/>
      </c>
      <c r="B245" s="175" t="str">
        <f>IFERROR('For Estimators'!V245*$O$4,"")</f>
        <v/>
      </c>
      <c r="C245" s="111" t="str">
        <f>IF('For Estimators'!X245*60000 = 0,"",'For Estimators'!X245*60000)</f>
        <v/>
      </c>
      <c r="D245" s="139"/>
      <c r="E245" s="139" t="str">
        <f>IF('For Estimators'!Y245*10000 = 0,"",'For Estimators'!Y245*10000)</f>
        <v/>
      </c>
      <c r="F245" s="139"/>
      <c r="G245" s="139"/>
      <c r="H245" s="139" t="str">
        <f t="shared" si="8"/>
        <v/>
      </c>
      <c r="I245" s="139" t="str">
        <f>IF('For Estimators'!X245*6300 = 0,"",'For Estimators'!X245*6300)</f>
        <v/>
      </c>
      <c r="J245" s="139" t="str">
        <f>IF('For Estimators'!Z245*5200 = 0,"",'For Estimators'!Z245*5200)</f>
        <v/>
      </c>
      <c r="K245" s="139" t="str">
        <f t="shared" si="9"/>
        <v/>
      </c>
      <c r="L245" s="139" t="str">
        <f>IF(AND('For Estimators'!X245 = 0,  'For Estimators'!Z245 = 0),"",61000)</f>
        <v/>
      </c>
      <c r="M245" s="185" t="str">
        <f>IF('For Estimators'!W245="", "",'For Estimators'!W245)</f>
        <v/>
      </c>
      <c r="N245" s="139" t="str">
        <f>IF('For Estimators'!AA245="", "",'For Estimators'!AA245)</f>
        <v/>
      </c>
    </row>
    <row r="246" spans="1:14" x14ac:dyDescent="0.25">
      <c r="A246" s="241" t="str">
        <f>IF('For Requestors'!C241=0,"",'For Requestors'!C241)</f>
        <v/>
      </c>
      <c r="B246" s="175" t="str">
        <f>IFERROR('For Estimators'!V246*$O$4,"")</f>
        <v/>
      </c>
      <c r="C246" s="111" t="str">
        <f>IF('For Estimators'!X246*60000 = 0,"",'For Estimators'!X246*60000)</f>
        <v/>
      </c>
      <c r="D246" s="139"/>
      <c r="E246" s="139" t="str">
        <f>IF('For Estimators'!Y246*10000 = 0,"",'For Estimators'!Y246*10000)</f>
        <v/>
      </c>
      <c r="F246" s="139"/>
      <c r="G246" s="139"/>
      <c r="H246" s="139" t="str">
        <f t="shared" si="8"/>
        <v/>
      </c>
      <c r="I246" s="139" t="str">
        <f>IF('For Estimators'!X246*6300 = 0,"",'For Estimators'!X246*6300)</f>
        <v/>
      </c>
      <c r="J246" s="139" t="str">
        <f>IF('For Estimators'!Z246*5200 = 0,"",'For Estimators'!Z246*5200)</f>
        <v/>
      </c>
      <c r="K246" s="139" t="str">
        <f t="shared" si="9"/>
        <v/>
      </c>
      <c r="L246" s="139" t="str">
        <f>IF(AND('For Estimators'!X246 = 0,  'For Estimators'!Z246 = 0),"",61000)</f>
        <v/>
      </c>
      <c r="M246" s="185" t="str">
        <f>IF('For Estimators'!W246="", "",'For Estimators'!W246)</f>
        <v/>
      </c>
      <c r="N246" s="139" t="str">
        <f>IF('For Estimators'!AA246="", "",'For Estimators'!AA246)</f>
        <v/>
      </c>
    </row>
    <row r="247" spans="1:14" x14ac:dyDescent="0.25">
      <c r="A247" s="241" t="str">
        <f>IF('For Requestors'!C242=0,"",'For Requestors'!C242)</f>
        <v/>
      </c>
      <c r="B247" s="175" t="str">
        <f>IFERROR('For Estimators'!V247*$O$4,"")</f>
        <v/>
      </c>
      <c r="C247" s="111" t="str">
        <f>IF('For Estimators'!X247*60000 = 0,"",'For Estimators'!X247*60000)</f>
        <v/>
      </c>
      <c r="D247" s="139"/>
      <c r="E247" s="139" t="str">
        <f>IF('For Estimators'!Y247*10000 = 0,"",'For Estimators'!Y247*10000)</f>
        <v/>
      </c>
      <c r="F247" s="139"/>
      <c r="G247" s="139"/>
      <c r="H247" s="139" t="str">
        <f t="shared" si="8"/>
        <v/>
      </c>
      <c r="I247" s="139" t="str">
        <f>IF('For Estimators'!X247*6300 = 0,"",'For Estimators'!X247*6300)</f>
        <v/>
      </c>
      <c r="J247" s="139" t="str">
        <f>IF('For Estimators'!Z247*5200 = 0,"",'For Estimators'!Z247*5200)</f>
        <v/>
      </c>
      <c r="K247" s="139" t="str">
        <f t="shared" si="9"/>
        <v/>
      </c>
      <c r="L247" s="139" t="str">
        <f>IF(AND('For Estimators'!X247 = 0,  'For Estimators'!Z247 = 0),"",61000)</f>
        <v/>
      </c>
      <c r="M247" s="185" t="str">
        <f>IF('For Estimators'!W247="", "",'For Estimators'!W247)</f>
        <v/>
      </c>
      <c r="N247" s="139" t="str">
        <f>IF('For Estimators'!AA247="", "",'For Estimators'!AA247)</f>
        <v/>
      </c>
    </row>
    <row r="248" spans="1:14" x14ac:dyDescent="0.25">
      <c r="A248" s="241" t="str">
        <f>IF('For Requestors'!C243=0,"",'For Requestors'!C243)</f>
        <v/>
      </c>
      <c r="B248" s="175" t="str">
        <f>IFERROR('For Estimators'!V248*$O$4,"")</f>
        <v/>
      </c>
      <c r="C248" s="111" t="str">
        <f>IF('For Estimators'!X248*60000 = 0,"",'For Estimators'!X248*60000)</f>
        <v/>
      </c>
      <c r="D248" s="139"/>
      <c r="E248" s="139" t="str">
        <f>IF('For Estimators'!Y248*10000 = 0,"",'For Estimators'!Y248*10000)</f>
        <v/>
      </c>
      <c r="F248" s="139"/>
      <c r="G248" s="139"/>
      <c r="H248" s="139" t="str">
        <f t="shared" si="8"/>
        <v/>
      </c>
      <c r="I248" s="139" t="str">
        <f>IF('For Estimators'!X248*6300 = 0,"",'For Estimators'!X248*6300)</f>
        <v/>
      </c>
      <c r="J248" s="139" t="str">
        <f>IF('For Estimators'!Z248*5200 = 0,"",'For Estimators'!Z248*5200)</f>
        <v/>
      </c>
      <c r="K248" s="139" t="str">
        <f t="shared" si="9"/>
        <v/>
      </c>
      <c r="L248" s="139" t="str">
        <f>IF(AND('For Estimators'!X248 = 0,  'For Estimators'!Z248 = 0),"",61000)</f>
        <v/>
      </c>
      <c r="M248" s="185" t="str">
        <f>IF('For Estimators'!W248="", "",'For Estimators'!W248)</f>
        <v/>
      </c>
      <c r="N248" s="139" t="str">
        <f>IF('For Estimators'!AA248="", "",'For Estimators'!AA248)</f>
        <v/>
      </c>
    </row>
    <row r="249" spans="1:14" x14ac:dyDescent="0.25">
      <c r="A249" s="241" t="str">
        <f>IF('For Requestors'!C244=0,"",'For Requestors'!C244)</f>
        <v/>
      </c>
      <c r="B249" s="175" t="str">
        <f>IFERROR('For Estimators'!V249*$O$4,"")</f>
        <v/>
      </c>
      <c r="C249" s="111" t="str">
        <f>IF('For Estimators'!X249*60000 = 0,"",'For Estimators'!X249*60000)</f>
        <v/>
      </c>
      <c r="D249" s="139"/>
      <c r="E249" s="139" t="str">
        <f>IF('For Estimators'!Y249*10000 = 0,"",'For Estimators'!Y249*10000)</f>
        <v/>
      </c>
      <c r="F249" s="139"/>
      <c r="G249" s="139"/>
      <c r="H249" s="139" t="str">
        <f t="shared" si="8"/>
        <v/>
      </c>
      <c r="I249" s="139" t="str">
        <f>IF('For Estimators'!X249*6300 = 0,"",'For Estimators'!X249*6300)</f>
        <v/>
      </c>
      <c r="J249" s="139" t="str">
        <f>IF('For Estimators'!Z249*5200 = 0,"",'For Estimators'!Z249*5200)</f>
        <v/>
      </c>
      <c r="K249" s="139" t="str">
        <f t="shared" si="9"/>
        <v/>
      </c>
      <c r="L249" s="139" t="str">
        <f>IF(AND('For Estimators'!X249 = 0,  'For Estimators'!Z249 = 0),"",61000)</f>
        <v/>
      </c>
      <c r="M249" s="185" t="str">
        <f>IF('For Estimators'!W249="", "",'For Estimators'!W249)</f>
        <v/>
      </c>
      <c r="N249" s="139" t="str">
        <f>IF('For Estimators'!AA249="", "",'For Estimators'!AA249)</f>
        <v/>
      </c>
    </row>
    <row r="250" spans="1:14" x14ac:dyDescent="0.25">
      <c r="A250" s="241" t="str">
        <f>IF('For Requestors'!C245=0,"",'For Requestors'!C245)</f>
        <v/>
      </c>
      <c r="B250" s="175" t="str">
        <f>IFERROR('For Estimators'!V250*$O$4,"")</f>
        <v/>
      </c>
      <c r="C250" s="111" t="str">
        <f>IF('For Estimators'!X250*60000 = 0,"",'For Estimators'!X250*60000)</f>
        <v/>
      </c>
      <c r="D250" s="139"/>
      <c r="E250" s="139" t="str">
        <f>IF('For Estimators'!Y250*10000 = 0,"",'For Estimators'!Y250*10000)</f>
        <v/>
      </c>
      <c r="F250" s="139"/>
      <c r="G250" s="139"/>
      <c r="H250" s="139" t="str">
        <f t="shared" si="8"/>
        <v/>
      </c>
      <c r="I250" s="139" t="str">
        <f>IF('For Estimators'!X250*6300 = 0,"",'For Estimators'!X250*6300)</f>
        <v/>
      </c>
      <c r="J250" s="139" t="str">
        <f>IF('For Estimators'!Z250*5200 = 0,"",'For Estimators'!Z250*5200)</f>
        <v/>
      </c>
      <c r="K250" s="139" t="str">
        <f t="shared" si="9"/>
        <v/>
      </c>
      <c r="L250" s="139" t="str">
        <f>IF(AND('For Estimators'!X250 = 0,  'For Estimators'!Z250 = 0),"",61000)</f>
        <v/>
      </c>
      <c r="M250" s="185" t="str">
        <f>IF('For Estimators'!W250="", "",'For Estimators'!W250)</f>
        <v/>
      </c>
      <c r="N250" s="139" t="str">
        <f>IF('For Estimators'!AA250="", "",'For Estimators'!AA250)</f>
        <v/>
      </c>
    </row>
    <row r="251" spans="1:14" x14ac:dyDescent="0.25">
      <c r="A251" s="241" t="str">
        <f>IF('For Requestors'!C246=0,"",'For Requestors'!C246)</f>
        <v/>
      </c>
      <c r="B251" s="175" t="str">
        <f>IFERROR('For Estimators'!V251*$O$4,"")</f>
        <v/>
      </c>
      <c r="C251" s="111" t="str">
        <f>IF('For Estimators'!X251*60000 = 0,"",'For Estimators'!X251*60000)</f>
        <v/>
      </c>
      <c r="D251" s="139"/>
      <c r="E251" s="139" t="str">
        <f>IF('For Estimators'!Y251*10000 = 0,"",'For Estimators'!Y251*10000)</f>
        <v/>
      </c>
      <c r="F251" s="139"/>
      <c r="G251" s="139"/>
      <c r="H251" s="139" t="str">
        <f t="shared" si="8"/>
        <v/>
      </c>
      <c r="I251" s="139" t="str">
        <f>IF('For Estimators'!X251*6300 = 0,"",'For Estimators'!X251*6300)</f>
        <v/>
      </c>
      <c r="J251" s="139" t="str">
        <f>IF('For Estimators'!Z251*5200 = 0,"",'For Estimators'!Z251*5200)</f>
        <v/>
      </c>
      <c r="K251" s="139" t="str">
        <f t="shared" si="9"/>
        <v/>
      </c>
      <c r="L251" s="139" t="str">
        <f>IF(AND('For Estimators'!X251 = 0,  'For Estimators'!Z251 = 0),"",61000)</f>
        <v/>
      </c>
      <c r="M251" s="185" t="str">
        <f>IF('For Estimators'!W251="", "",'For Estimators'!W251)</f>
        <v/>
      </c>
      <c r="N251" s="139" t="str">
        <f>IF('For Estimators'!AA251="", "",'For Estimators'!AA251)</f>
        <v/>
      </c>
    </row>
    <row r="252" spans="1:14" x14ac:dyDescent="0.25">
      <c r="A252" s="241" t="str">
        <f>IF('For Requestors'!C247=0,"",'For Requestors'!C247)</f>
        <v/>
      </c>
      <c r="B252" s="175" t="str">
        <f>IFERROR('For Estimators'!V252*$O$4,"")</f>
        <v/>
      </c>
      <c r="C252" s="111" t="str">
        <f>IF('For Estimators'!X252*60000 = 0,"",'For Estimators'!X252*60000)</f>
        <v/>
      </c>
      <c r="D252" s="139"/>
      <c r="E252" s="139" t="str">
        <f>IF('For Estimators'!Y252*10000 = 0,"",'For Estimators'!Y252*10000)</f>
        <v/>
      </c>
      <c r="F252" s="139"/>
      <c r="G252" s="139"/>
      <c r="H252" s="139" t="str">
        <f t="shared" si="8"/>
        <v/>
      </c>
      <c r="I252" s="139" t="str">
        <f>IF('For Estimators'!X252*6300 = 0,"",'For Estimators'!X252*6300)</f>
        <v/>
      </c>
      <c r="J252" s="139" t="str">
        <f>IF('For Estimators'!Z252*5200 = 0,"",'For Estimators'!Z252*5200)</f>
        <v/>
      </c>
      <c r="K252" s="139" t="str">
        <f t="shared" si="9"/>
        <v/>
      </c>
      <c r="L252" s="139" t="str">
        <f>IF(AND('For Estimators'!X252 = 0,  'For Estimators'!Z252 = 0),"",61000)</f>
        <v/>
      </c>
      <c r="M252" s="185" t="str">
        <f>IF('For Estimators'!W252="", "",'For Estimators'!W252)</f>
        <v/>
      </c>
      <c r="N252" s="139" t="str">
        <f>IF('For Estimators'!AA252="", "",'For Estimators'!AA252)</f>
        <v/>
      </c>
    </row>
    <row r="253" spans="1:14" x14ac:dyDescent="0.25">
      <c r="A253" s="241" t="str">
        <f>IF('For Requestors'!C248=0,"",'For Requestors'!C248)</f>
        <v/>
      </c>
      <c r="B253" s="175" t="str">
        <f>IFERROR('For Estimators'!V253*$O$4,"")</f>
        <v/>
      </c>
      <c r="C253" s="111" t="str">
        <f>IF('For Estimators'!X253*60000 = 0,"",'For Estimators'!X253*60000)</f>
        <v/>
      </c>
      <c r="D253" s="139"/>
      <c r="E253" s="139" t="str">
        <f>IF('For Estimators'!Y253*10000 = 0,"",'For Estimators'!Y253*10000)</f>
        <v/>
      </c>
      <c r="F253" s="139"/>
      <c r="G253" s="139"/>
      <c r="H253" s="139" t="str">
        <f t="shared" si="8"/>
        <v/>
      </c>
      <c r="I253" s="139" t="str">
        <f>IF('For Estimators'!X253*6300 = 0,"",'For Estimators'!X253*6300)</f>
        <v/>
      </c>
      <c r="J253" s="139" t="str">
        <f>IF('For Estimators'!Z253*5200 = 0,"",'For Estimators'!Z253*5200)</f>
        <v/>
      </c>
      <c r="K253" s="139" t="str">
        <f t="shared" si="9"/>
        <v/>
      </c>
      <c r="L253" s="139" t="str">
        <f>IF(AND('For Estimators'!X253 = 0,  'For Estimators'!Z253 = 0),"",61000)</f>
        <v/>
      </c>
      <c r="M253" s="185" t="str">
        <f>IF('For Estimators'!W253="", "",'For Estimators'!W253)</f>
        <v/>
      </c>
      <c r="N253" s="139" t="str">
        <f>IF('For Estimators'!AA253="", "",'For Estimators'!AA253)</f>
        <v/>
      </c>
    </row>
    <row r="254" spans="1:14" x14ac:dyDescent="0.25">
      <c r="A254" s="241" t="str">
        <f>IF('For Requestors'!C249=0,"",'For Requestors'!C249)</f>
        <v/>
      </c>
      <c r="B254" s="175" t="str">
        <f>IFERROR('For Estimators'!V254*$O$4,"")</f>
        <v/>
      </c>
      <c r="C254" s="111" t="str">
        <f>IF('For Estimators'!X254*60000 = 0,"",'For Estimators'!X254*60000)</f>
        <v/>
      </c>
      <c r="D254" s="139"/>
      <c r="E254" s="139" t="str">
        <f>IF('For Estimators'!Y254*10000 = 0,"",'For Estimators'!Y254*10000)</f>
        <v/>
      </c>
      <c r="F254" s="139"/>
      <c r="G254" s="139"/>
      <c r="H254" s="139" t="str">
        <f t="shared" si="8"/>
        <v/>
      </c>
      <c r="I254" s="139" t="str">
        <f>IF('For Estimators'!X254*6300 = 0,"",'For Estimators'!X254*6300)</f>
        <v/>
      </c>
      <c r="J254" s="139" t="str">
        <f>IF('For Estimators'!Z254*5200 = 0,"",'For Estimators'!Z254*5200)</f>
        <v/>
      </c>
      <c r="K254" s="139" t="str">
        <f t="shared" si="9"/>
        <v/>
      </c>
      <c r="L254" s="139" t="str">
        <f>IF(AND('For Estimators'!X254 = 0,  'For Estimators'!Z254 = 0),"",61000)</f>
        <v/>
      </c>
      <c r="M254" s="185" t="str">
        <f>IF('For Estimators'!W254="", "",'For Estimators'!W254)</f>
        <v/>
      </c>
      <c r="N254" s="139" t="str">
        <f>IF('For Estimators'!AA254="", "",'For Estimators'!AA254)</f>
        <v/>
      </c>
    </row>
    <row r="255" spans="1:14" x14ac:dyDescent="0.25">
      <c r="A255" s="241" t="str">
        <f>IF('For Requestors'!C250=0,"",'For Requestors'!C250)</f>
        <v/>
      </c>
      <c r="B255" s="175" t="str">
        <f>IFERROR('For Estimators'!V255*$O$4,"")</f>
        <v/>
      </c>
      <c r="C255" s="111" t="str">
        <f>IF('For Estimators'!X255*60000 = 0,"",'For Estimators'!X255*60000)</f>
        <v/>
      </c>
      <c r="D255" s="139"/>
      <c r="E255" s="139" t="str">
        <f>IF('For Estimators'!Y255*10000 = 0,"",'For Estimators'!Y255*10000)</f>
        <v/>
      </c>
      <c r="F255" s="139"/>
      <c r="G255" s="139"/>
      <c r="H255" s="139" t="str">
        <f t="shared" si="8"/>
        <v/>
      </c>
      <c r="I255" s="139" t="str">
        <f>IF('For Estimators'!X255*6300 = 0,"",'For Estimators'!X255*6300)</f>
        <v/>
      </c>
      <c r="J255" s="139" t="str">
        <f>IF('For Estimators'!Z255*5200 = 0,"",'For Estimators'!Z255*5200)</f>
        <v/>
      </c>
      <c r="K255" s="139" t="str">
        <f t="shared" si="9"/>
        <v/>
      </c>
      <c r="L255" s="139" t="str">
        <f>IF(AND('For Estimators'!X255 = 0,  'For Estimators'!Z255 = 0),"",61000)</f>
        <v/>
      </c>
      <c r="M255" s="185" t="str">
        <f>IF('For Estimators'!W255="", "",'For Estimators'!W255)</f>
        <v/>
      </c>
      <c r="N255" s="139" t="str">
        <f>IF('For Estimators'!AA255="", "",'For Estimators'!AA255)</f>
        <v/>
      </c>
    </row>
    <row r="256" spans="1:14" x14ac:dyDescent="0.25">
      <c r="A256" s="241" t="str">
        <f>IF('For Requestors'!C251=0,"",'For Requestors'!C251)</f>
        <v/>
      </c>
      <c r="B256" s="175" t="str">
        <f>IFERROR('For Estimators'!V256*$O$4,"")</f>
        <v/>
      </c>
      <c r="C256" s="111" t="str">
        <f>IF('For Estimators'!X256*60000 = 0,"",'For Estimators'!X256*60000)</f>
        <v/>
      </c>
      <c r="D256" s="139"/>
      <c r="E256" s="139" t="str">
        <f>IF('For Estimators'!Y256*10000 = 0,"",'For Estimators'!Y256*10000)</f>
        <v/>
      </c>
      <c r="F256" s="139"/>
      <c r="G256" s="139"/>
      <c r="H256" s="139" t="str">
        <f t="shared" si="8"/>
        <v/>
      </c>
      <c r="I256" s="139" t="str">
        <f>IF('For Estimators'!X256*6300 = 0,"",'For Estimators'!X256*6300)</f>
        <v/>
      </c>
      <c r="J256" s="139" t="str">
        <f>IF('For Estimators'!Z256*5200 = 0,"",'For Estimators'!Z256*5200)</f>
        <v/>
      </c>
      <c r="K256" s="139" t="str">
        <f t="shared" si="9"/>
        <v/>
      </c>
      <c r="L256" s="139" t="str">
        <f>IF(AND('For Estimators'!X256 = 0,  'For Estimators'!Z256 = 0),"",61000)</f>
        <v/>
      </c>
      <c r="M256" s="185" t="str">
        <f>IF('For Estimators'!W256="", "",'For Estimators'!W256)</f>
        <v/>
      </c>
      <c r="N256" s="139" t="str">
        <f>IF('For Estimators'!AA256="", "",'For Estimators'!AA256)</f>
        <v/>
      </c>
    </row>
    <row r="257" spans="1:14" x14ac:dyDescent="0.25">
      <c r="A257" s="241" t="str">
        <f>IF('For Requestors'!C252=0,"",'For Requestors'!C252)</f>
        <v/>
      </c>
      <c r="B257" s="175" t="str">
        <f>IFERROR('For Estimators'!V257*$O$4,"")</f>
        <v/>
      </c>
      <c r="C257" s="111" t="str">
        <f>IF('For Estimators'!X257*60000 = 0,"",'For Estimators'!X257*60000)</f>
        <v/>
      </c>
      <c r="D257" s="139"/>
      <c r="E257" s="139" t="str">
        <f>IF('For Estimators'!Y257*10000 = 0,"",'For Estimators'!Y257*10000)</f>
        <v/>
      </c>
      <c r="F257" s="139"/>
      <c r="G257" s="139"/>
      <c r="H257" s="139" t="str">
        <f t="shared" si="8"/>
        <v/>
      </c>
      <c r="I257" s="139" t="str">
        <f>IF('For Estimators'!X257*6300 = 0,"",'For Estimators'!X257*6300)</f>
        <v/>
      </c>
      <c r="J257" s="139" t="str">
        <f>IF('For Estimators'!Z257*5200 = 0,"",'For Estimators'!Z257*5200)</f>
        <v/>
      </c>
      <c r="K257" s="139" t="str">
        <f t="shared" si="9"/>
        <v/>
      </c>
      <c r="L257" s="139" t="str">
        <f>IF(AND('For Estimators'!X257 = 0,  'For Estimators'!Z257 = 0),"",61000)</f>
        <v/>
      </c>
      <c r="M257" s="185" t="str">
        <f>IF('For Estimators'!W257="", "",'For Estimators'!W257)</f>
        <v/>
      </c>
      <c r="N257" s="139" t="str">
        <f>IF('For Estimators'!AA257="", "",'For Estimators'!AA257)</f>
        <v/>
      </c>
    </row>
    <row r="258" spans="1:14" x14ac:dyDescent="0.25">
      <c r="A258" s="241" t="str">
        <f>IF('For Requestors'!C253=0,"",'For Requestors'!C253)</f>
        <v/>
      </c>
      <c r="B258" s="175" t="str">
        <f>IFERROR('For Estimators'!V258*$O$4,"")</f>
        <v/>
      </c>
      <c r="C258" s="111" t="str">
        <f>IF('For Estimators'!X258*60000 = 0,"",'For Estimators'!X258*60000)</f>
        <v/>
      </c>
      <c r="D258" s="139"/>
      <c r="E258" s="139" t="str">
        <f>IF('For Estimators'!Y258*10000 = 0,"",'For Estimators'!Y258*10000)</f>
        <v/>
      </c>
      <c r="F258" s="139"/>
      <c r="G258" s="139"/>
      <c r="H258" s="139" t="str">
        <f t="shared" si="8"/>
        <v/>
      </c>
      <c r="I258" s="139" t="str">
        <f>IF('For Estimators'!X258*6300 = 0,"",'For Estimators'!X258*6300)</f>
        <v/>
      </c>
      <c r="J258" s="139" t="str">
        <f>IF('For Estimators'!Z258*5200 = 0,"",'For Estimators'!Z258*5200)</f>
        <v/>
      </c>
      <c r="K258" s="139" t="str">
        <f t="shared" si="9"/>
        <v/>
      </c>
      <c r="L258" s="139" t="str">
        <f>IF(AND('For Estimators'!X258 = 0,  'For Estimators'!Z258 = 0),"",61000)</f>
        <v/>
      </c>
      <c r="M258" s="185" t="str">
        <f>IF('For Estimators'!W258="", "",'For Estimators'!W258)</f>
        <v/>
      </c>
      <c r="N258" s="139" t="str">
        <f>IF('For Estimators'!AA258="", "",'For Estimators'!AA258)</f>
        <v/>
      </c>
    </row>
    <row r="259" spans="1:14" x14ac:dyDescent="0.25">
      <c r="A259" s="241" t="str">
        <f>IF('For Requestors'!C254=0,"",'For Requestors'!C254)</f>
        <v/>
      </c>
      <c r="B259" s="175" t="str">
        <f>IFERROR('For Estimators'!V259*$O$4,"")</f>
        <v/>
      </c>
      <c r="C259" s="111" t="str">
        <f>IF('For Estimators'!X259*60000 = 0,"",'For Estimators'!X259*60000)</f>
        <v/>
      </c>
      <c r="D259" s="139"/>
      <c r="E259" s="139" t="str">
        <f>IF('For Estimators'!Y259*10000 = 0,"",'For Estimators'!Y259*10000)</f>
        <v/>
      </c>
      <c r="F259" s="139"/>
      <c r="G259" s="139"/>
      <c r="H259" s="139" t="str">
        <f t="shared" si="8"/>
        <v/>
      </c>
      <c r="I259" s="139" t="str">
        <f>IF('For Estimators'!X259*6300 = 0,"",'For Estimators'!X259*6300)</f>
        <v/>
      </c>
      <c r="J259" s="139" t="str">
        <f>IF('For Estimators'!Z259*5200 = 0,"",'For Estimators'!Z259*5200)</f>
        <v/>
      </c>
      <c r="K259" s="139" t="str">
        <f t="shared" si="9"/>
        <v/>
      </c>
      <c r="L259" s="139" t="str">
        <f>IF(AND('For Estimators'!X259 = 0,  'For Estimators'!Z259 = 0),"",61000)</f>
        <v/>
      </c>
      <c r="M259" s="185" t="str">
        <f>IF('For Estimators'!W259="", "",'For Estimators'!W259)</f>
        <v/>
      </c>
      <c r="N259" s="139" t="str">
        <f>IF('For Estimators'!AA259="", "",'For Estimators'!AA259)</f>
        <v/>
      </c>
    </row>
    <row r="260" spans="1:14" x14ac:dyDescent="0.25">
      <c r="A260" s="241" t="str">
        <f>IF('For Requestors'!C255=0,"",'For Requestors'!C255)</f>
        <v/>
      </c>
      <c r="B260" s="175" t="str">
        <f>IFERROR('For Estimators'!V260*$O$4,"")</f>
        <v/>
      </c>
      <c r="C260" s="111" t="str">
        <f>IF('For Estimators'!X260*60000 = 0,"",'For Estimators'!X260*60000)</f>
        <v/>
      </c>
      <c r="D260" s="139"/>
      <c r="E260" s="139" t="str">
        <f>IF('For Estimators'!Y260*10000 = 0,"",'For Estimators'!Y260*10000)</f>
        <v/>
      </c>
      <c r="F260" s="139"/>
      <c r="G260" s="139"/>
      <c r="H260" s="139" t="str">
        <f t="shared" si="8"/>
        <v/>
      </c>
      <c r="I260" s="139" t="str">
        <f>IF('For Estimators'!X260*6300 = 0,"",'For Estimators'!X260*6300)</f>
        <v/>
      </c>
      <c r="J260" s="139" t="str">
        <f>IF('For Estimators'!Z260*5200 = 0,"",'For Estimators'!Z260*5200)</f>
        <v/>
      </c>
      <c r="K260" s="139" t="str">
        <f t="shared" si="9"/>
        <v/>
      </c>
      <c r="L260" s="139" t="str">
        <f>IF(AND('For Estimators'!X260 = 0,  'For Estimators'!Z260 = 0),"",61000)</f>
        <v/>
      </c>
      <c r="M260" s="185" t="str">
        <f>IF('For Estimators'!W260="", "",'For Estimators'!W260)</f>
        <v/>
      </c>
      <c r="N260" s="139" t="str">
        <f>IF('For Estimators'!AA260="", "",'For Estimators'!AA260)</f>
        <v/>
      </c>
    </row>
    <row r="261" spans="1:14" x14ac:dyDescent="0.25">
      <c r="A261" s="241" t="str">
        <f>IF('For Requestors'!C256=0,"",'For Requestors'!C256)</f>
        <v/>
      </c>
      <c r="B261" s="175" t="str">
        <f>IFERROR('For Estimators'!V261*$O$4,"")</f>
        <v/>
      </c>
      <c r="C261" s="111" t="str">
        <f>IF('For Estimators'!X261*60000 = 0,"",'For Estimators'!X261*60000)</f>
        <v/>
      </c>
      <c r="D261" s="139"/>
      <c r="E261" s="139" t="str">
        <f>IF('For Estimators'!Y261*10000 = 0,"",'For Estimators'!Y261*10000)</f>
        <v/>
      </c>
      <c r="F261" s="139"/>
      <c r="G261" s="139"/>
      <c r="H261" s="139" t="str">
        <f t="shared" si="8"/>
        <v/>
      </c>
      <c r="I261" s="139" t="str">
        <f>IF('For Estimators'!X261*6300 = 0,"",'For Estimators'!X261*6300)</f>
        <v/>
      </c>
      <c r="J261" s="139" t="str">
        <f>IF('For Estimators'!Z261*5200 = 0,"",'For Estimators'!Z261*5200)</f>
        <v/>
      </c>
      <c r="K261" s="139" t="str">
        <f t="shared" si="9"/>
        <v/>
      </c>
      <c r="L261" s="139" t="str">
        <f>IF(AND('For Estimators'!X261 = 0,  'For Estimators'!Z261 = 0),"",61000)</f>
        <v/>
      </c>
      <c r="M261" s="185" t="str">
        <f>IF('For Estimators'!W261="", "",'For Estimators'!W261)</f>
        <v/>
      </c>
      <c r="N261" s="139" t="str">
        <f>IF('For Estimators'!AA261="", "",'For Estimators'!AA261)</f>
        <v/>
      </c>
    </row>
    <row r="262" spans="1:14" x14ac:dyDescent="0.25">
      <c r="A262" s="241" t="str">
        <f>IF('For Requestors'!C257=0,"",'For Requestors'!C257)</f>
        <v/>
      </c>
      <c r="B262" s="175" t="str">
        <f>IFERROR('For Estimators'!V262*$O$4,"")</f>
        <v/>
      </c>
      <c r="C262" s="111" t="str">
        <f>IF('For Estimators'!X262*60000 = 0,"",'For Estimators'!X262*60000)</f>
        <v/>
      </c>
      <c r="D262" s="139"/>
      <c r="E262" s="139" t="str">
        <f>IF('For Estimators'!Y262*10000 = 0,"",'For Estimators'!Y262*10000)</f>
        <v/>
      </c>
      <c r="F262" s="139"/>
      <c r="G262" s="139"/>
      <c r="H262" s="139" t="str">
        <f t="shared" si="8"/>
        <v/>
      </c>
      <c r="I262" s="139" t="str">
        <f>IF('For Estimators'!X262*6300 = 0,"",'For Estimators'!X262*6300)</f>
        <v/>
      </c>
      <c r="J262" s="139" t="str">
        <f>IF('For Estimators'!Z262*5200 = 0,"",'For Estimators'!Z262*5200)</f>
        <v/>
      </c>
      <c r="K262" s="139" t="str">
        <f t="shared" si="9"/>
        <v/>
      </c>
      <c r="L262" s="139" t="str">
        <f>IF(AND('For Estimators'!X262 = 0,  'For Estimators'!Z262 = 0),"",61000)</f>
        <v/>
      </c>
      <c r="M262" s="185" t="str">
        <f>IF('For Estimators'!W262="", "",'For Estimators'!W262)</f>
        <v/>
      </c>
      <c r="N262" s="139" t="str">
        <f>IF('For Estimators'!AA262="", "",'For Estimators'!AA262)</f>
        <v/>
      </c>
    </row>
    <row r="263" spans="1:14" x14ac:dyDescent="0.25">
      <c r="A263" s="241" t="str">
        <f>IF('For Requestors'!C258=0,"",'For Requestors'!C258)</f>
        <v/>
      </c>
      <c r="B263" s="175" t="str">
        <f>IFERROR('For Estimators'!V263*$O$4,"")</f>
        <v/>
      </c>
      <c r="C263" s="111" t="str">
        <f>IF('For Estimators'!X263*60000 = 0,"",'For Estimators'!X263*60000)</f>
        <v/>
      </c>
      <c r="D263" s="139"/>
      <c r="E263" s="139" t="str">
        <f>IF('For Estimators'!Y263*10000 = 0,"",'For Estimators'!Y263*10000)</f>
        <v/>
      </c>
      <c r="F263" s="139"/>
      <c r="G263" s="139"/>
      <c r="H263" s="139" t="str">
        <f t="shared" si="8"/>
        <v/>
      </c>
      <c r="I263" s="139" t="str">
        <f>IF('For Estimators'!X263*6300 = 0,"",'For Estimators'!X263*6300)</f>
        <v/>
      </c>
      <c r="J263" s="139" t="str">
        <f>IF('For Estimators'!Z263*5200 = 0,"",'For Estimators'!Z263*5200)</f>
        <v/>
      </c>
      <c r="K263" s="139" t="str">
        <f t="shared" si="9"/>
        <v/>
      </c>
      <c r="L263" s="139" t="str">
        <f>IF(AND('For Estimators'!X263 = 0,  'For Estimators'!Z263 = 0),"",61000)</f>
        <v/>
      </c>
      <c r="M263" s="185" t="str">
        <f>IF('For Estimators'!W263="", "",'For Estimators'!W263)</f>
        <v/>
      </c>
      <c r="N263" s="139" t="str">
        <f>IF('For Estimators'!AA263="", "",'For Estimators'!AA263)</f>
        <v/>
      </c>
    </row>
    <row r="264" spans="1:14" x14ac:dyDescent="0.25">
      <c r="A264" s="241" t="str">
        <f>IF('For Requestors'!C259=0,"",'For Requestors'!C259)</f>
        <v/>
      </c>
      <c r="B264" s="175" t="str">
        <f>IFERROR('For Estimators'!V264*$O$4,"")</f>
        <v/>
      </c>
      <c r="C264" s="111" t="str">
        <f>IF('For Estimators'!X264*60000 = 0,"",'For Estimators'!X264*60000)</f>
        <v/>
      </c>
      <c r="D264" s="139"/>
      <c r="E264" s="139" t="str">
        <f>IF('For Estimators'!Y264*10000 = 0,"",'For Estimators'!Y264*10000)</f>
        <v/>
      </c>
      <c r="F264" s="139"/>
      <c r="G264" s="139"/>
      <c r="H264" s="139" t="str">
        <f t="shared" si="8"/>
        <v/>
      </c>
      <c r="I264" s="139" t="str">
        <f>IF('For Estimators'!X264*6300 = 0,"",'For Estimators'!X264*6300)</f>
        <v/>
      </c>
      <c r="J264" s="139" t="str">
        <f>IF('For Estimators'!Z264*5200 = 0,"",'For Estimators'!Z264*5200)</f>
        <v/>
      </c>
      <c r="K264" s="139" t="str">
        <f t="shared" si="9"/>
        <v/>
      </c>
      <c r="L264" s="139" t="str">
        <f>IF(AND('For Estimators'!X264 = 0,  'For Estimators'!Z264 = 0),"",61000)</f>
        <v/>
      </c>
      <c r="M264" s="185" t="str">
        <f>IF('For Estimators'!W264="", "",'For Estimators'!W264)</f>
        <v/>
      </c>
      <c r="N264" s="139" t="str">
        <f>IF('For Estimators'!AA264="", "",'For Estimators'!AA264)</f>
        <v/>
      </c>
    </row>
    <row r="265" spans="1:14" x14ac:dyDescent="0.25">
      <c r="A265" s="241" t="str">
        <f>IF('For Requestors'!C260=0,"",'For Requestors'!C260)</f>
        <v/>
      </c>
      <c r="B265" s="175" t="str">
        <f>IFERROR('For Estimators'!V265*$O$4,"")</f>
        <v/>
      </c>
      <c r="C265" s="111" t="str">
        <f>IF('For Estimators'!X265*60000 = 0,"",'For Estimators'!X265*60000)</f>
        <v/>
      </c>
      <c r="D265" s="139"/>
      <c r="E265" s="139" t="str">
        <f>IF('For Estimators'!Y265*10000 = 0,"",'For Estimators'!Y265*10000)</f>
        <v/>
      </c>
      <c r="F265" s="139"/>
      <c r="G265" s="139"/>
      <c r="H265" s="139" t="str">
        <f t="shared" si="8"/>
        <v/>
      </c>
      <c r="I265" s="139" t="str">
        <f>IF('For Estimators'!X265*6300 = 0,"",'For Estimators'!X265*6300)</f>
        <v/>
      </c>
      <c r="J265" s="139" t="str">
        <f>IF('For Estimators'!Z265*5200 = 0,"",'For Estimators'!Z265*5200)</f>
        <v/>
      </c>
      <c r="K265" s="139" t="str">
        <f t="shared" si="9"/>
        <v/>
      </c>
      <c r="L265" s="139" t="str">
        <f>IF(AND('For Estimators'!X265 = 0,  'For Estimators'!Z265 = 0),"",61000)</f>
        <v/>
      </c>
      <c r="M265" s="185" t="str">
        <f>IF('For Estimators'!W265="", "",'For Estimators'!W265)</f>
        <v/>
      </c>
      <c r="N265" s="139" t="str">
        <f>IF('For Estimators'!AA265="", "",'For Estimators'!AA265)</f>
        <v/>
      </c>
    </row>
    <row r="266" spans="1:14" x14ac:dyDescent="0.25">
      <c r="A266" s="241" t="str">
        <f>IF('For Requestors'!C261=0,"",'For Requestors'!C261)</f>
        <v/>
      </c>
      <c r="B266" s="175" t="str">
        <f>IFERROR('For Estimators'!V266*$O$4,"")</f>
        <v/>
      </c>
      <c r="C266" s="111" t="str">
        <f>IF('For Estimators'!X266*60000 = 0,"",'For Estimators'!X266*60000)</f>
        <v/>
      </c>
      <c r="D266" s="139"/>
      <c r="E266" s="139" t="str">
        <f>IF('For Estimators'!Y266*10000 = 0,"",'For Estimators'!Y266*10000)</f>
        <v/>
      </c>
      <c r="F266" s="139"/>
      <c r="G266" s="139"/>
      <c r="H266" s="139" t="str">
        <f t="shared" si="8"/>
        <v/>
      </c>
      <c r="I266" s="139" t="str">
        <f>IF('For Estimators'!X266*6300 = 0,"",'For Estimators'!X266*6300)</f>
        <v/>
      </c>
      <c r="J266" s="139" t="str">
        <f>IF('For Estimators'!Z266*5200 = 0,"",'For Estimators'!Z266*5200)</f>
        <v/>
      </c>
      <c r="K266" s="139" t="str">
        <f t="shared" si="9"/>
        <v/>
      </c>
      <c r="L266" s="139" t="str">
        <f>IF(AND('For Estimators'!X266 = 0,  'For Estimators'!Z266 = 0),"",61000)</f>
        <v/>
      </c>
      <c r="M266" s="185" t="str">
        <f>IF('For Estimators'!W266="", "",'For Estimators'!W266)</f>
        <v/>
      </c>
      <c r="N266" s="139" t="str">
        <f>IF('For Estimators'!AA266="", "",'For Estimators'!AA266)</f>
        <v/>
      </c>
    </row>
    <row r="267" spans="1:14" x14ac:dyDescent="0.25">
      <c r="A267" s="241" t="str">
        <f>IF('For Requestors'!C262=0,"",'For Requestors'!C262)</f>
        <v/>
      </c>
      <c r="B267" s="175" t="str">
        <f>IFERROR('For Estimators'!V267*$O$4,"")</f>
        <v/>
      </c>
      <c r="C267" s="111" t="str">
        <f>IF('For Estimators'!X267*60000 = 0,"",'For Estimators'!X267*60000)</f>
        <v/>
      </c>
      <c r="D267" s="139"/>
      <c r="E267" s="139" t="str">
        <f>IF('For Estimators'!Y267*10000 = 0,"",'For Estimators'!Y267*10000)</f>
        <v/>
      </c>
      <c r="F267" s="139"/>
      <c r="G267" s="139"/>
      <c r="H267" s="139" t="str">
        <f t="shared" ref="H267:H330" si="10">IF(A267&lt;&gt;"",10200,"")</f>
        <v/>
      </c>
      <c r="I267" s="139" t="str">
        <f>IF('For Estimators'!X267*6300 = 0,"",'For Estimators'!X267*6300)</f>
        <v/>
      </c>
      <c r="J267" s="139" t="str">
        <f>IF('For Estimators'!Z267*5200 = 0,"",'For Estimators'!Z267*5200)</f>
        <v/>
      </c>
      <c r="K267" s="139" t="str">
        <f t="shared" ref="K267:K330" si="11">IF(G267&lt;&gt;0,1000,"")</f>
        <v/>
      </c>
      <c r="L267" s="139" t="str">
        <f>IF(AND('For Estimators'!X267 = 0,  'For Estimators'!Z267 = 0),"",61000)</f>
        <v/>
      </c>
      <c r="M267" s="185" t="str">
        <f>IF('For Estimators'!W267="", "",'For Estimators'!W267)</f>
        <v/>
      </c>
      <c r="N267" s="139" t="str">
        <f>IF('For Estimators'!AA267="", "",'For Estimators'!AA267)</f>
        <v/>
      </c>
    </row>
    <row r="268" spans="1:14" x14ac:dyDescent="0.25">
      <c r="A268" s="241" t="str">
        <f>IF('For Requestors'!C263=0,"",'For Requestors'!C263)</f>
        <v/>
      </c>
      <c r="B268" s="175" t="str">
        <f>IFERROR('For Estimators'!V268*$O$4,"")</f>
        <v/>
      </c>
      <c r="C268" s="111" t="str">
        <f>IF('For Estimators'!X268*60000 = 0,"",'For Estimators'!X268*60000)</f>
        <v/>
      </c>
      <c r="D268" s="139"/>
      <c r="E268" s="139" t="str">
        <f>IF('For Estimators'!Y268*10000 = 0,"",'For Estimators'!Y268*10000)</f>
        <v/>
      </c>
      <c r="F268" s="139"/>
      <c r="G268" s="139"/>
      <c r="H268" s="139" t="str">
        <f t="shared" si="10"/>
        <v/>
      </c>
      <c r="I268" s="139" t="str">
        <f>IF('For Estimators'!X268*6300 = 0,"",'For Estimators'!X268*6300)</f>
        <v/>
      </c>
      <c r="J268" s="139" t="str">
        <f>IF('For Estimators'!Z268*5200 = 0,"",'For Estimators'!Z268*5200)</f>
        <v/>
      </c>
      <c r="K268" s="139" t="str">
        <f t="shared" si="11"/>
        <v/>
      </c>
      <c r="L268" s="139" t="str">
        <f>IF(AND('For Estimators'!X268 = 0,  'For Estimators'!Z268 = 0),"",61000)</f>
        <v/>
      </c>
      <c r="M268" s="185" t="str">
        <f>IF('For Estimators'!W268="", "",'For Estimators'!W268)</f>
        <v/>
      </c>
      <c r="N268" s="139" t="str">
        <f>IF('For Estimators'!AA268="", "",'For Estimators'!AA268)</f>
        <v/>
      </c>
    </row>
    <row r="269" spans="1:14" x14ac:dyDescent="0.25">
      <c r="A269" s="241" t="str">
        <f>IF('For Requestors'!C264=0,"",'For Requestors'!C264)</f>
        <v/>
      </c>
      <c r="B269" s="175" t="str">
        <f>IFERROR('For Estimators'!V269*$O$4,"")</f>
        <v/>
      </c>
      <c r="C269" s="111" t="str">
        <f>IF('For Estimators'!X269*60000 = 0,"",'For Estimators'!X269*60000)</f>
        <v/>
      </c>
      <c r="D269" s="139"/>
      <c r="E269" s="139" t="str">
        <f>IF('For Estimators'!Y269*10000 = 0,"",'For Estimators'!Y269*10000)</f>
        <v/>
      </c>
      <c r="F269" s="139"/>
      <c r="G269" s="139"/>
      <c r="H269" s="139" t="str">
        <f t="shared" si="10"/>
        <v/>
      </c>
      <c r="I269" s="139" t="str">
        <f>IF('For Estimators'!X269*6300 = 0,"",'For Estimators'!X269*6300)</f>
        <v/>
      </c>
      <c r="J269" s="139" t="str">
        <f>IF('For Estimators'!Z269*5200 = 0,"",'For Estimators'!Z269*5200)</f>
        <v/>
      </c>
      <c r="K269" s="139" t="str">
        <f t="shared" si="11"/>
        <v/>
      </c>
      <c r="L269" s="139" t="str">
        <f>IF(AND('For Estimators'!X269 = 0,  'For Estimators'!Z269 = 0),"",61000)</f>
        <v/>
      </c>
      <c r="M269" s="185" t="str">
        <f>IF('For Estimators'!W269="", "",'For Estimators'!W269)</f>
        <v/>
      </c>
      <c r="N269" s="139" t="str">
        <f>IF('For Estimators'!AA269="", "",'For Estimators'!AA269)</f>
        <v/>
      </c>
    </row>
    <row r="270" spans="1:14" x14ac:dyDescent="0.25">
      <c r="A270" s="241" t="str">
        <f>IF('For Requestors'!C265=0,"",'For Requestors'!C265)</f>
        <v/>
      </c>
      <c r="B270" s="175" t="str">
        <f>IFERROR('For Estimators'!V270*$O$4,"")</f>
        <v/>
      </c>
      <c r="C270" s="111" t="str">
        <f>IF('For Estimators'!X270*60000 = 0,"",'For Estimators'!X270*60000)</f>
        <v/>
      </c>
      <c r="D270" s="139"/>
      <c r="E270" s="139" t="str">
        <f>IF('For Estimators'!Y270*10000 = 0,"",'For Estimators'!Y270*10000)</f>
        <v/>
      </c>
      <c r="F270" s="139"/>
      <c r="G270" s="139"/>
      <c r="H270" s="139" t="str">
        <f t="shared" si="10"/>
        <v/>
      </c>
      <c r="I270" s="139" t="str">
        <f>IF('For Estimators'!X270*6300 = 0,"",'For Estimators'!X270*6300)</f>
        <v/>
      </c>
      <c r="J270" s="139" t="str">
        <f>IF('For Estimators'!Z270*5200 = 0,"",'For Estimators'!Z270*5200)</f>
        <v/>
      </c>
      <c r="K270" s="139" t="str">
        <f t="shared" si="11"/>
        <v/>
      </c>
      <c r="L270" s="139" t="str">
        <f>IF(AND('For Estimators'!X270 = 0,  'For Estimators'!Z270 = 0),"",61000)</f>
        <v/>
      </c>
      <c r="M270" s="185" t="str">
        <f>IF('For Estimators'!W270="", "",'For Estimators'!W270)</f>
        <v/>
      </c>
      <c r="N270" s="139" t="str">
        <f>IF('For Estimators'!AA270="", "",'For Estimators'!AA270)</f>
        <v/>
      </c>
    </row>
    <row r="271" spans="1:14" x14ac:dyDescent="0.25">
      <c r="A271" s="241" t="str">
        <f>IF('For Requestors'!C266=0,"",'For Requestors'!C266)</f>
        <v/>
      </c>
      <c r="B271" s="175" t="str">
        <f>IFERROR('For Estimators'!V271*$O$4,"")</f>
        <v/>
      </c>
      <c r="C271" s="111" t="str">
        <f>IF('For Estimators'!X271*60000 = 0,"",'For Estimators'!X271*60000)</f>
        <v/>
      </c>
      <c r="D271" s="139"/>
      <c r="E271" s="139" t="str">
        <f>IF('For Estimators'!Y271*10000 = 0,"",'For Estimators'!Y271*10000)</f>
        <v/>
      </c>
      <c r="F271" s="139"/>
      <c r="G271" s="139"/>
      <c r="H271" s="139" t="str">
        <f t="shared" si="10"/>
        <v/>
      </c>
      <c r="I271" s="139" t="str">
        <f>IF('For Estimators'!X271*6300 = 0,"",'For Estimators'!X271*6300)</f>
        <v/>
      </c>
      <c r="J271" s="139" t="str">
        <f>IF('For Estimators'!Z271*5200 = 0,"",'For Estimators'!Z271*5200)</f>
        <v/>
      </c>
      <c r="K271" s="139" t="str">
        <f t="shared" si="11"/>
        <v/>
      </c>
      <c r="L271" s="139" t="str">
        <f>IF(AND('For Estimators'!X271 = 0,  'For Estimators'!Z271 = 0),"",61000)</f>
        <v/>
      </c>
      <c r="M271" s="185" t="str">
        <f>IF('For Estimators'!W271="", "",'For Estimators'!W271)</f>
        <v/>
      </c>
      <c r="N271" s="139" t="str">
        <f>IF('For Estimators'!AA271="", "",'For Estimators'!AA271)</f>
        <v/>
      </c>
    </row>
    <row r="272" spans="1:14" x14ac:dyDescent="0.25">
      <c r="A272" s="241" t="str">
        <f>IF('For Requestors'!C267=0,"",'For Requestors'!C267)</f>
        <v/>
      </c>
      <c r="B272" s="175" t="str">
        <f>IFERROR('For Estimators'!V272*$O$4,"")</f>
        <v/>
      </c>
      <c r="C272" s="111" t="str">
        <f>IF('For Estimators'!X272*60000 = 0,"",'For Estimators'!X272*60000)</f>
        <v/>
      </c>
      <c r="D272" s="139"/>
      <c r="E272" s="139" t="str">
        <f>IF('For Estimators'!Y272*10000 = 0,"",'For Estimators'!Y272*10000)</f>
        <v/>
      </c>
      <c r="F272" s="139"/>
      <c r="G272" s="139"/>
      <c r="H272" s="139" t="str">
        <f t="shared" si="10"/>
        <v/>
      </c>
      <c r="I272" s="139" t="str">
        <f>IF('For Estimators'!X272*6300 = 0,"",'For Estimators'!X272*6300)</f>
        <v/>
      </c>
      <c r="J272" s="139" t="str">
        <f>IF('For Estimators'!Z272*5200 = 0,"",'For Estimators'!Z272*5200)</f>
        <v/>
      </c>
      <c r="K272" s="139" t="str">
        <f t="shared" si="11"/>
        <v/>
      </c>
      <c r="L272" s="139" t="str">
        <f>IF(AND('For Estimators'!X272 = 0,  'For Estimators'!Z272 = 0),"",61000)</f>
        <v/>
      </c>
      <c r="M272" s="185" t="str">
        <f>IF('For Estimators'!W272="", "",'For Estimators'!W272)</f>
        <v/>
      </c>
      <c r="N272" s="139" t="str">
        <f>IF('For Estimators'!AA272="", "",'For Estimators'!AA272)</f>
        <v/>
      </c>
    </row>
    <row r="273" spans="1:14" x14ac:dyDescent="0.25">
      <c r="A273" s="241" t="str">
        <f>IF('For Requestors'!C268=0,"",'For Requestors'!C268)</f>
        <v/>
      </c>
      <c r="B273" s="175" t="str">
        <f>IFERROR('For Estimators'!V273*$O$4,"")</f>
        <v/>
      </c>
      <c r="C273" s="111" t="str">
        <f>IF('For Estimators'!X273*60000 = 0,"",'For Estimators'!X273*60000)</f>
        <v/>
      </c>
      <c r="D273" s="139"/>
      <c r="E273" s="139" t="str">
        <f>IF('For Estimators'!Y273*10000 = 0,"",'For Estimators'!Y273*10000)</f>
        <v/>
      </c>
      <c r="F273" s="139"/>
      <c r="G273" s="139"/>
      <c r="H273" s="139" t="str">
        <f t="shared" si="10"/>
        <v/>
      </c>
      <c r="I273" s="139" t="str">
        <f>IF('For Estimators'!X273*6300 = 0,"",'For Estimators'!X273*6300)</f>
        <v/>
      </c>
      <c r="J273" s="139" t="str">
        <f>IF('For Estimators'!Z273*5200 = 0,"",'For Estimators'!Z273*5200)</f>
        <v/>
      </c>
      <c r="K273" s="139" t="str">
        <f t="shared" si="11"/>
        <v/>
      </c>
      <c r="L273" s="139" t="str">
        <f>IF(AND('For Estimators'!X273 = 0,  'For Estimators'!Z273 = 0),"",61000)</f>
        <v/>
      </c>
      <c r="M273" s="185" t="str">
        <f>IF('For Estimators'!W273="", "",'For Estimators'!W273)</f>
        <v/>
      </c>
      <c r="N273" s="139" t="str">
        <f>IF('For Estimators'!AA273="", "",'For Estimators'!AA273)</f>
        <v/>
      </c>
    </row>
    <row r="274" spans="1:14" x14ac:dyDescent="0.25">
      <c r="A274" s="241" t="str">
        <f>IF('For Requestors'!C269=0,"",'For Requestors'!C269)</f>
        <v/>
      </c>
      <c r="B274" s="175" t="str">
        <f>IFERROR('For Estimators'!V274*$O$4,"")</f>
        <v/>
      </c>
      <c r="C274" s="111" t="str">
        <f>IF('For Estimators'!X274*60000 = 0,"",'For Estimators'!X274*60000)</f>
        <v/>
      </c>
      <c r="D274" s="139"/>
      <c r="E274" s="139" t="str">
        <f>IF('For Estimators'!Y274*10000 = 0,"",'For Estimators'!Y274*10000)</f>
        <v/>
      </c>
      <c r="F274" s="139"/>
      <c r="G274" s="139"/>
      <c r="H274" s="139" t="str">
        <f t="shared" si="10"/>
        <v/>
      </c>
      <c r="I274" s="139" t="str">
        <f>IF('For Estimators'!X274*6300 = 0,"",'For Estimators'!X274*6300)</f>
        <v/>
      </c>
      <c r="J274" s="139" t="str">
        <f>IF('For Estimators'!Z274*5200 = 0,"",'For Estimators'!Z274*5200)</f>
        <v/>
      </c>
      <c r="K274" s="139" t="str">
        <f t="shared" si="11"/>
        <v/>
      </c>
      <c r="L274" s="139" t="str">
        <f>IF(AND('For Estimators'!X274 = 0,  'For Estimators'!Z274 = 0),"",61000)</f>
        <v/>
      </c>
      <c r="M274" s="185" t="str">
        <f>IF('For Estimators'!W274="", "",'For Estimators'!W274)</f>
        <v/>
      </c>
      <c r="N274" s="139" t="str">
        <f>IF('For Estimators'!AA274="", "",'For Estimators'!AA274)</f>
        <v/>
      </c>
    </row>
    <row r="275" spans="1:14" x14ac:dyDescent="0.25">
      <c r="A275" s="241" t="str">
        <f>IF('For Requestors'!C270=0,"",'For Requestors'!C270)</f>
        <v/>
      </c>
      <c r="B275" s="175" t="str">
        <f>IFERROR('For Estimators'!V275*$O$4,"")</f>
        <v/>
      </c>
      <c r="C275" s="111" t="str">
        <f>IF('For Estimators'!X275*60000 = 0,"",'For Estimators'!X275*60000)</f>
        <v/>
      </c>
      <c r="D275" s="139"/>
      <c r="E275" s="139" t="str">
        <f>IF('For Estimators'!Y275*10000 = 0,"",'For Estimators'!Y275*10000)</f>
        <v/>
      </c>
      <c r="F275" s="139"/>
      <c r="G275" s="139"/>
      <c r="H275" s="139" t="str">
        <f t="shared" si="10"/>
        <v/>
      </c>
      <c r="I275" s="139" t="str">
        <f>IF('For Estimators'!X275*6300 = 0,"",'For Estimators'!X275*6300)</f>
        <v/>
      </c>
      <c r="J275" s="139" t="str">
        <f>IF('For Estimators'!Z275*5200 = 0,"",'For Estimators'!Z275*5200)</f>
        <v/>
      </c>
      <c r="K275" s="139" t="str">
        <f t="shared" si="11"/>
        <v/>
      </c>
      <c r="L275" s="139" t="str">
        <f>IF(AND('For Estimators'!X275 = 0,  'For Estimators'!Z275 = 0),"",61000)</f>
        <v/>
      </c>
      <c r="M275" s="185" t="str">
        <f>IF('For Estimators'!W275="", "",'For Estimators'!W275)</f>
        <v/>
      </c>
      <c r="N275" s="139" t="str">
        <f>IF('For Estimators'!AA275="", "",'For Estimators'!AA275)</f>
        <v/>
      </c>
    </row>
    <row r="276" spans="1:14" x14ac:dyDescent="0.25">
      <c r="A276" s="241" t="str">
        <f>IF('For Requestors'!C271=0,"",'For Requestors'!C271)</f>
        <v/>
      </c>
      <c r="B276" s="175" t="str">
        <f>IFERROR('For Estimators'!V276*$O$4,"")</f>
        <v/>
      </c>
      <c r="C276" s="111" t="str">
        <f>IF('For Estimators'!X276*60000 = 0,"",'For Estimators'!X276*60000)</f>
        <v/>
      </c>
      <c r="D276" s="139"/>
      <c r="E276" s="139" t="str">
        <f>IF('For Estimators'!Y276*10000 = 0,"",'For Estimators'!Y276*10000)</f>
        <v/>
      </c>
      <c r="F276" s="139"/>
      <c r="G276" s="139"/>
      <c r="H276" s="139" t="str">
        <f t="shared" si="10"/>
        <v/>
      </c>
      <c r="I276" s="139" t="str">
        <f>IF('For Estimators'!X276*6300 = 0,"",'For Estimators'!X276*6300)</f>
        <v/>
      </c>
      <c r="J276" s="139" t="str">
        <f>IF('For Estimators'!Z276*5200 = 0,"",'For Estimators'!Z276*5200)</f>
        <v/>
      </c>
      <c r="K276" s="139" t="str">
        <f t="shared" si="11"/>
        <v/>
      </c>
      <c r="L276" s="139" t="str">
        <f>IF(AND('For Estimators'!X276 = 0,  'For Estimators'!Z276 = 0),"",61000)</f>
        <v/>
      </c>
      <c r="M276" s="185" t="str">
        <f>IF('For Estimators'!W276="", "",'For Estimators'!W276)</f>
        <v/>
      </c>
      <c r="N276" s="139" t="str">
        <f>IF('For Estimators'!AA276="", "",'For Estimators'!AA276)</f>
        <v/>
      </c>
    </row>
    <row r="277" spans="1:14" x14ac:dyDescent="0.25">
      <c r="A277" s="241" t="str">
        <f>IF('For Requestors'!C272=0,"",'For Requestors'!C272)</f>
        <v/>
      </c>
      <c r="B277" s="175" t="str">
        <f>IFERROR('For Estimators'!V277*$O$4,"")</f>
        <v/>
      </c>
      <c r="C277" s="111" t="str">
        <f>IF('For Estimators'!X277*60000 = 0,"",'For Estimators'!X277*60000)</f>
        <v/>
      </c>
      <c r="D277" s="139"/>
      <c r="E277" s="139" t="str">
        <f>IF('For Estimators'!Y277*10000 = 0,"",'For Estimators'!Y277*10000)</f>
        <v/>
      </c>
      <c r="F277" s="139"/>
      <c r="G277" s="139"/>
      <c r="H277" s="139" t="str">
        <f t="shared" si="10"/>
        <v/>
      </c>
      <c r="I277" s="139" t="str">
        <f>IF('For Estimators'!X277*6300 = 0,"",'For Estimators'!X277*6300)</f>
        <v/>
      </c>
      <c r="J277" s="139" t="str">
        <f>IF('For Estimators'!Z277*5200 = 0,"",'For Estimators'!Z277*5200)</f>
        <v/>
      </c>
      <c r="K277" s="139" t="str">
        <f t="shared" si="11"/>
        <v/>
      </c>
      <c r="L277" s="139" t="str">
        <f>IF(AND('For Estimators'!X277 = 0,  'For Estimators'!Z277 = 0),"",61000)</f>
        <v/>
      </c>
      <c r="M277" s="185" t="str">
        <f>IF('For Estimators'!W277="", "",'For Estimators'!W277)</f>
        <v/>
      </c>
      <c r="N277" s="139" t="str">
        <f>IF('For Estimators'!AA277="", "",'For Estimators'!AA277)</f>
        <v/>
      </c>
    </row>
    <row r="278" spans="1:14" x14ac:dyDescent="0.25">
      <c r="A278" s="241" t="str">
        <f>IF('For Requestors'!C273=0,"",'For Requestors'!C273)</f>
        <v/>
      </c>
      <c r="B278" s="175" t="str">
        <f>IFERROR('For Estimators'!V278*$O$4,"")</f>
        <v/>
      </c>
      <c r="C278" s="111" t="str">
        <f>IF('For Estimators'!X278*60000 = 0,"",'For Estimators'!X278*60000)</f>
        <v/>
      </c>
      <c r="D278" s="139"/>
      <c r="E278" s="139" t="str">
        <f>IF('For Estimators'!Y278*10000 = 0,"",'For Estimators'!Y278*10000)</f>
        <v/>
      </c>
      <c r="F278" s="139"/>
      <c r="G278" s="139"/>
      <c r="H278" s="139" t="str">
        <f t="shared" si="10"/>
        <v/>
      </c>
      <c r="I278" s="139" t="str">
        <f>IF('For Estimators'!X278*6300 = 0,"",'For Estimators'!X278*6300)</f>
        <v/>
      </c>
      <c r="J278" s="139" t="str">
        <f>IF('For Estimators'!Z278*5200 = 0,"",'For Estimators'!Z278*5200)</f>
        <v/>
      </c>
      <c r="K278" s="139" t="str">
        <f t="shared" si="11"/>
        <v/>
      </c>
      <c r="L278" s="139" t="str">
        <f>IF(AND('For Estimators'!X278 = 0,  'For Estimators'!Z278 = 0),"",61000)</f>
        <v/>
      </c>
      <c r="M278" s="185" t="str">
        <f>IF('For Estimators'!W278="", "",'For Estimators'!W278)</f>
        <v/>
      </c>
      <c r="N278" s="139" t="str">
        <f>IF('For Estimators'!AA278="", "",'For Estimators'!AA278)</f>
        <v/>
      </c>
    </row>
    <row r="279" spans="1:14" x14ac:dyDescent="0.25">
      <c r="A279" s="241" t="str">
        <f>IF('For Requestors'!C274=0,"",'For Requestors'!C274)</f>
        <v/>
      </c>
      <c r="B279" s="175" t="str">
        <f>IFERROR('For Estimators'!V279*$O$4,"")</f>
        <v/>
      </c>
      <c r="C279" s="111" t="str">
        <f>IF('For Estimators'!X279*60000 = 0,"",'For Estimators'!X279*60000)</f>
        <v/>
      </c>
      <c r="D279" s="139"/>
      <c r="E279" s="139" t="str">
        <f>IF('For Estimators'!Y279*10000 = 0,"",'For Estimators'!Y279*10000)</f>
        <v/>
      </c>
      <c r="F279" s="139"/>
      <c r="G279" s="139"/>
      <c r="H279" s="139" t="str">
        <f t="shared" si="10"/>
        <v/>
      </c>
      <c r="I279" s="139" t="str">
        <f>IF('For Estimators'!X279*6300 = 0,"",'For Estimators'!X279*6300)</f>
        <v/>
      </c>
      <c r="J279" s="139" t="str">
        <f>IF('For Estimators'!Z279*5200 = 0,"",'For Estimators'!Z279*5200)</f>
        <v/>
      </c>
      <c r="K279" s="139" t="str">
        <f t="shared" si="11"/>
        <v/>
      </c>
      <c r="L279" s="139" t="str">
        <f>IF(AND('For Estimators'!X279 = 0,  'For Estimators'!Z279 = 0),"",61000)</f>
        <v/>
      </c>
      <c r="M279" s="185" t="str">
        <f>IF('For Estimators'!W279="", "",'For Estimators'!W279)</f>
        <v/>
      </c>
      <c r="N279" s="139" t="str">
        <f>IF('For Estimators'!AA279="", "",'For Estimators'!AA279)</f>
        <v/>
      </c>
    </row>
    <row r="280" spans="1:14" x14ac:dyDescent="0.25">
      <c r="A280" s="241" t="str">
        <f>IF('For Requestors'!C275=0,"",'For Requestors'!C275)</f>
        <v/>
      </c>
      <c r="B280" s="175" t="str">
        <f>IFERROR('For Estimators'!V280*$O$4,"")</f>
        <v/>
      </c>
      <c r="C280" s="111" t="str">
        <f>IF('For Estimators'!X280*60000 = 0,"",'For Estimators'!X280*60000)</f>
        <v/>
      </c>
      <c r="D280" s="139"/>
      <c r="E280" s="139" t="str">
        <f>IF('For Estimators'!Y280*10000 = 0,"",'For Estimators'!Y280*10000)</f>
        <v/>
      </c>
      <c r="F280" s="139"/>
      <c r="G280" s="139"/>
      <c r="H280" s="139" t="str">
        <f t="shared" si="10"/>
        <v/>
      </c>
      <c r="I280" s="139" t="str">
        <f>IF('For Estimators'!X280*6300 = 0,"",'For Estimators'!X280*6300)</f>
        <v/>
      </c>
      <c r="J280" s="139" t="str">
        <f>IF('For Estimators'!Z280*5200 = 0,"",'For Estimators'!Z280*5200)</f>
        <v/>
      </c>
      <c r="K280" s="139" t="str">
        <f t="shared" si="11"/>
        <v/>
      </c>
      <c r="L280" s="139" t="str">
        <f>IF(AND('For Estimators'!X280 = 0,  'For Estimators'!Z280 = 0),"",61000)</f>
        <v/>
      </c>
      <c r="M280" s="185" t="str">
        <f>IF('For Estimators'!W280="", "",'For Estimators'!W280)</f>
        <v/>
      </c>
      <c r="N280" s="139" t="str">
        <f>IF('For Estimators'!AA280="", "",'For Estimators'!AA280)</f>
        <v/>
      </c>
    </row>
    <row r="281" spans="1:14" x14ac:dyDescent="0.25">
      <c r="A281" s="241" t="str">
        <f>IF('For Requestors'!C276=0,"",'For Requestors'!C276)</f>
        <v/>
      </c>
      <c r="B281" s="175" t="str">
        <f>IFERROR('For Estimators'!V281*$O$4,"")</f>
        <v/>
      </c>
      <c r="C281" s="111" t="str">
        <f>IF('For Estimators'!X281*60000 = 0,"",'For Estimators'!X281*60000)</f>
        <v/>
      </c>
      <c r="D281" s="139"/>
      <c r="E281" s="139" t="str">
        <f>IF('For Estimators'!Y281*10000 = 0,"",'For Estimators'!Y281*10000)</f>
        <v/>
      </c>
      <c r="F281" s="139"/>
      <c r="G281" s="139"/>
      <c r="H281" s="139" t="str">
        <f t="shared" si="10"/>
        <v/>
      </c>
      <c r="I281" s="139" t="str">
        <f>IF('For Estimators'!X281*6300 = 0,"",'For Estimators'!X281*6300)</f>
        <v/>
      </c>
      <c r="J281" s="139" t="str">
        <f>IF('For Estimators'!Z281*5200 = 0,"",'For Estimators'!Z281*5200)</f>
        <v/>
      </c>
      <c r="K281" s="139" t="str">
        <f t="shared" si="11"/>
        <v/>
      </c>
      <c r="L281" s="139" t="str">
        <f>IF(AND('For Estimators'!X281 = 0,  'For Estimators'!Z281 = 0),"",61000)</f>
        <v/>
      </c>
      <c r="M281" s="185" t="str">
        <f>IF('For Estimators'!W281="", "",'For Estimators'!W281)</f>
        <v/>
      </c>
      <c r="N281" s="139" t="str">
        <f>IF('For Estimators'!AA281="", "",'For Estimators'!AA281)</f>
        <v/>
      </c>
    </row>
    <row r="282" spans="1:14" x14ac:dyDescent="0.25">
      <c r="A282" s="241" t="str">
        <f>IF('For Requestors'!C277=0,"",'For Requestors'!C277)</f>
        <v/>
      </c>
      <c r="B282" s="175" t="str">
        <f>IFERROR('For Estimators'!V282*$O$4,"")</f>
        <v/>
      </c>
      <c r="C282" s="111" t="str">
        <f>IF('For Estimators'!X282*60000 = 0,"",'For Estimators'!X282*60000)</f>
        <v/>
      </c>
      <c r="D282" s="139"/>
      <c r="E282" s="139" t="str">
        <f>IF('For Estimators'!Y282*10000 = 0,"",'For Estimators'!Y282*10000)</f>
        <v/>
      </c>
      <c r="F282" s="139"/>
      <c r="G282" s="139"/>
      <c r="H282" s="139" t="str">
        <f t="shared" si="10"/>
        <v/>
      </c>
      <c r="I282" s="139" t="str">
        <f>IF('For Estimators'!X282*6300 = 0,"",'For Estimators'!X282*6300)</f>
        <v/>
      </c>
      <c r="J282" s="139" t="str">
        <f>IF('For Estimators'!Z282*5200 = 0,"",'For Estimators'!Z282*5200)</f>
        <v/>
      </c>
      <c r="K282" s="139" t="str">
        <f t="shared" si="11"/>
        <v/>
      </c>
      <c r="L282" s="139" t="str">
        <f>IF(AND('For Estimators'!X282 = 0,  'For Estimators'!Z282 = 0),"",61000)</f>
        <v/>
      </c>
      <c r="M282" s="185" t="str">
        <f>IF('For Estimators'!W282="", "",'For Estimators'!W282)</f>
        <v/>
      </c>
      <c r="N282" s="139" t="str">
        <f>IF('For Estimators'!AA282="", "",'For Estimators'!AA282)</f>
        <v/>
      </c>
    </row>
    <row r="283" spans="1:14" x14ac:dyDescent="0.25">
      <c r="A283" s="241" t="str">
        <f>IF('For Requestors'!C278=0,"",'For Requestors'!C278)</f>
        <v/>
      </c>
      <c r="B283" s="175" t="str">
        <f>IFERROR('For Estimators'!V283*$O$4,"")</f>
        <v/>
      </c>
      <c r="C283" s="111" t="str">
        <f>IF('For Estimators'!X283*60000 = 0,"",'For Estimators'!X283*60000)</f>
        <v/>
      </c>
      <c r="D283" s="139"/>
      <c r="E283" s="139" t="str">
        <f>IF('For Estimators'!Y283*10000 = 0,"",'For Estimators'!Y283*10000)</f>
        <v/>
      </c>
      <c r="F283" s="139"/>
      <c r="G283" s="139"/>
      <c r="H283" s="139" t="str">
        <f t="shared" si="10"/>
        <v/>
      </c>
      <c r="I283" s="139" t="str">
        <f>IF('For Estimators'!X283*6300 = 0,"",'For Estimators'!X283*6300)</f>
        <v/>
      </c>
      <c r="J283" s="139" t="str">
        <f>IF('For Estimators'!Z283*5200 = 0,"",'For Estimators'!Z283*5200)</f>
        <v/>
      </c>
      <c r="K283" s="139" t="str">
        <f t="shared" si="11"/>
        <v/>
      </c>
      <c r="L283" s="139" t="str">
        <f>IF(AND('For Estimators'!X283 = 0,  'For Estimators'!Z283 = 0),"",61000)</f>
        <v/>
      </c>
      <c r="M283" s="185" t="str">
        <f>IF('For Estimators'!W283="", "",'For Estimators'!W283)</f>
        <v/>
      </c>
      <c r="N283" s="139" t="str">
        <f>IF('For Estimators'!AA283="", "",'For Estimators'!AA283)</f>
        <v/>
      </c>
    </row>
    <row r="284" spans="1:14" x14ac:dyDescent="0.25">
      <c r="A284" s="241" t="str">
        <f>IF('For Requestors'!C279=0,"",'For Requestors'!C279)</f>
        <v/>
      </c>
      <c r="B284" s="175" t="str">
        <f>IFERROR('For Estimators'!V284*$O$4,"")</f>
        <v/>
      </c>
      <c r="C284" s="111" t="str">
        <f>IF('For Estimators'!X284*60000 = 0,"",'For Estimators'!X284*60000)</f>
        <v/>
      </c>
      <c r="D284" s="139"/>
      <c r="E284" s="139" t="str">
        <f>IF('For Estimators'!Y284*10000 = 0,"",'For Estimators'!Y284*10000)</f>
        <v/>
      </c>
      <c r="F284" s="139"/>
      <c r="G284" s="139"/>
      <c r="H284" s="139" t="str">
        <f t="shared" si="10"/>
        <v/>
      </c>
      <c r="I284" s="139" t="str">
        <f>IF('For Estimators'!X284*6300 = 0,"",'For Estimators'!X284*6300)</f>
        <v/>
      </c>
      <c r="J284" s="139" t="str">
        <f>IF('For Estimators'!Z284*5200 = 0,"",'For Estimators'!Z284*5200)</f>
        <v/>
      </c>
      <c r="K284" s="139" t="str">
        <f t="shared" si="11"/>
        <v/>
      </c>
      <c r="L284" s="139" t="str">
        <f>IF(AND('For Estimators'!X284 = 0,  'For Estimators'!Z284 = 0),"",61000)</f>
        <v/>
      </c>
      <c r="M284" s="185" t="str">
        <f>IF('For Estimators'!W284="", "",'For Estimators'!W284)</f>
        <v/>
      </c>
      <c r="N284" s="139" t="str">
        <f>IF('For Estimators'!AA284="", "",'For Estimators'!AA284)</f>
        <v/>
      </c>
    </row>
    <row r="285" spans="1:14" x14ac:dyDescent="0.25">
      <c r="A285" s="241" t="str">
        <f>IF('For Requestors'!C280=0,"",'For Requestors'!C280)</f>
        <v/>
      </c>
      <c r="B285" s="175" t="str">
        <f>IFERROR('For Estimators'!V285*$O$4,"")</f>
        <v/>
      </c>
      <c r="C285" s="111" t="str">
        <f>IF('For Estimators'!X285*60000 = 0,"",'For Estimators'!X285*60000)</f>
        <v/>
      </c>
      <c r="D285" s="139"/>
      <c r="E285" s="139" t="str">
        <f>IF('For Estimators'!Y285*10000 = 0,"",'For Estimators'!Y285*10000)</f>
        <v/>
      </c>
      <c r="F285" s="139"/>
      <c r="G285" s="139"/>
      <c r="H285" s="139" t="str">
        <f t="shared" si="10"/>
        <v/>
      </c>
      <c r="I285" s="139" t="str">
        <f>IF('For Estimators'!X285*6300 = 0,"",'For Estimators'!X285*6300)</f>
        <v/>
      </c>
      <c r="J285" s="139" t="str">
        <f>IF('For Estimators'!Z285*5200 = 0,"",'For Estimators'!Z285*5200)</f>
        <v/>
      </c>
      <c r="K285" s="139" t="str">
        <f t="shared" si="11"/>
        <v/>
      </c>
      <c r="L285" s="139" t="str">
        <f>IF(AND('For Estimators'!X285 = 0,  'For Estimators'!Z285 = 0),"",61000)</f>
        <v/>
      </c>
      <c r="M285" s="185" t="str">
        <f>IF('For Estimators'!W285="", "",'For Estimators'!W285)</f>
        <v/>
      </c>
      <c r="N285" s="139" t="str">
        <f>IF('For Estimators'!AA285="", "",'For Estimators'!AA285)</f>
        <v/>
      </c>
    </row>
    <row r="286" spans="1:14" x14ac:dyDescent="0.25">
      <c r="A286" s="241" t="str">
        <f>IF('For Requestors'!C281=0,"",'For Requestors'!C281)</f>
        <v/>
      </c>
      <c r="B286" s="175" t="str">
        <f>IFERROR('For Estimators'!V286*$O$4,"")</f>
        <v/>
      </c>
      <c r="C286" s="111" t="str">
        <f>IF('For Estimators'!X286*60000 = 0,"",'For Estimators'!X286*60000)</f>
        <v/>
      </c>
      <c r="D286" s="139"/>
      <c r="E286" s="139" t="str">
        <f>IF('For Estimators'!Y286*10000 = 0,"",'For Estimators'!Y286*10000)</f>
        <v/>
      </c>
      <c r="F286" s="139"/>
      <c r="G286" s="139"/>
      <c r="H286" s="139" t="str">
        <f t="shared" si="10"/>
        <v/>
      </c>
      <c r="I286" s="139" t="str">
        <f>IF('For Estimators'!X286*6300 = 0,"",'For Estimators'!X286*6300)</f>
        <v/>
      </c>
      <c r="J286" s="139" t="str">
        <f>IF('For Estimators'!Z286*5200 = 0,"",'For Estimators'!Z286*5200)</f>
        <v/>
      </c>
      <c r="K286" s="139" t="str">
        <f t="shared" si="11"/>
        <v/>
      </c>
      <c r="L286" s="139" t="str">
        <f>IF(AND('For Estimators'!X286 = 0,  'For Estimators'!Z286 = 0),"",61000)</f>
        <v/>
      </c>
      <c r="M286" s="185" t="str">
        <f>IF('For Estimators'!W286="", "",'For Estimators'!W286)</f>
        <v/>
      </c>
      <c r="N286" s="139" t="str">
        <f>IF('For Estimators'!AA286="", "",'For Estimators'!AA286)</f>
        <v/>
      </c>
    </row>
    <row r="287" spans="1:14" x14ac:dyDescent="0.25">
      <c r="A287" s="241" t="str">
        <f>IF('For Requestors'!C282=0,"",'For Requestors'!C282)</f>
        <v/>
      </c>
      <c r="B287" s="175" t="str">
        <f>IFERROR('For Estimators'!V287*$O$4,"")</f>
        <v/>
      </c>
      <c r="C287" s="111" t="str">
        <f>IF('For Estimators'!X287*60000 = 0,"",'For Estimators'!X287*60000)</f>
        <v/>
      </c>
      <c r="D287" s="139"/>
      <c r="E287" s="139" t="str">
        <f>IF('For Estimators'!Y287*10000 = 0,"",'For Estimators'!Y287*10000)</f>
        <v/>
      </c>
      <c r="F287" s="139"/>
      <c r="G287" s="139"/>
      <c r="H287" s="139" t="str">
        <f t="shared" si="10"/>
        <v/>
      </c>
      <c r="I287" s="139" t="str">
        <f>IF('For Estimators'!X287*6300 = 0,"",'For Estimators'!X287*6300)</f>
        <v/>
      </c>
      <c r="J287" s="139" t="str">
        <f>IF('For Estimators'!Z287*5200 = 0,"",'For Estimators'!Z287*5200)</f>
        <v/>
      </c>
      <c r="K287" s="139" t="str">
        <f t="shared" si="11"/>
        <v/>
      </c>
      <c r="L287" s="139" t="str">
        <f>IF(AND('For Estimators'!X287 = 0,  'For Estimators'!Z287 = 0),"",61000)</f>
        <v/>
      </c>
      <c r="M287" s="185" t="str">
        <f>IF('For Estimators'!W287="", "",'For Estimators'!W287)</f>
        <v/>
      </c>
      <c r="N287" s="139" t="str">
        <f>IF('For Estimators'!AA287="", "",'For Estimators'!AA287)</f>
        <v/>
      </c>
    </row>
    <row r="288" spans="1:14" x14ac:dyDescent="0.25">
      <c r="A288" s="241" t="str">
        <f>IF('For Requestors'!C283=0,"",'For Requestors'!C283)</f>
        <v/>
      </c>
      <c r="B288" s="175" t="str">
        <f>IFERROR('For Estimators'!V288*$O$4,"")</f>
        <v/>
      </c>
      <c r="C288" s="111" t="str">
        <f>IF('For Estimators'!X288*60000 = 0,"",'For Estimators'!X288*60000)</f>
        <v/>
      </c>
      <c r="D288" s="139"/>
      <c r="E288" s="139" t="str">
        <f>IF('For Estimators'!Y288*10000 = 0,"",'For Estimators'!Y288*10000)</f>
        <v/>
      </c>
      <c r="F288" s="139"/>
      <c r="G288" s="139"/>
      <c r="H288" s="139" t="str">
        <f t="shared" si="10"/>
        <v/>
      </c>
      <c r="I288" s="139" t="str">
        <f>IF('For Estimators'!X288*6300 = 0,"",'For Estimators'!X288*6300)</f>
        <v/>
      </c>
      <c r="J288" s="139" t="str">
        <f>IF('For Estimators'!Z288*5200 = 0,"",'For Estimators'!Z288*5200)</f>
        <v/>
      </c>
      <c r="K288" s="139" t="str">
        <f t="shared" si="11"/>
        <v/>
      </c>
      <c r="L288" s="139" t="str">
        <f>IF(AND('For Estimators'!X288 = 0,  'For Estimators'!Z288 = 0),"",61000)</f>
        <v/>
      </c>
      <c r="M288" s="185" t="str">
        <f>IF('For Estimators'!W288="", "",'For Estimators'!W288)</f>
        <v/>
      </c>
      <c r="N288" s="139" t="str">
        <f>IF('For Estimators'!AA288="", "",'For Estimators'!AA288)</f>
        <v/>
      </c>
    </row>
    <row r="289" spans="1:14" x14ac:dyDescent="0.25">
      <c r="A289" s="241" t="str">
        <f>IF('For Requestors'!C284=0,"",'For Requestors'!C284)</f>
        <v/>
      </c>
      <c r="B289" s="175" t="str">
        <f>IFERROR('For Estimators'!V289*$O$4,"")</f>
        <v/>
      </c>
      <c r="C289" s="111" t="str">
        <f>IF('For Estimators'!X289*60000 = 0,"",'For Estimators'!X289*60000)</f>
        <v/>
      </c>
      <c r="D289" s="139"/>
      <c r="E289" s="139" t="str">
        <f>IF('For Estimators'!Y289*10000 = 0,"",'For Estimators'!Y289*10000)</f>
        <v/>
      </c>
      <c r="F289" s="139"/>
      <c r="G289" s="139"/>
      <c r="H289" s="139" t="str">
        <f t="shared" si="10"/>
        <v/>
      </c>
      <c r="I289" s="139" t="str">
        <f>IF('For Estimators'!X289*6300 = 0,"",'For Estimators'!X289*6300)</f>
        <v/>
      </c>
      <c r="J289" s="139" t="str">
        <f>IF('For Estimators'!Z289*5200 = 0,"",'For Estimators'!Z289*5200)</f>
        <v/>
      </c>
      <c r="K289" s="139" t="str">
        <f t="shared" si="11"/>
        <v/>
      </c>
      <c r="L289" s="139" t="str">
        <f>IF(AND('For Estimators'!X289 = 0,  'For Estimators'!Z289 = 0),"",61000)</f>
        <v/>
      </c>
      <c r="M289" s="185" t="str">
        <f>IF('For Estimators'!W289="", "",'For Estimators'!W289)</f>
        <v/>
      </c>
      <c r="N289" s="139" t="str">
        <f>IF('For Estimators'!AA289="", "",'For Estimators'!AA289)</f>
        <v/>
      </c>
    </row>
    <row r="290" spans="1:14" x14ac:dyDescent="0.25">
      <c r="A290" s="241" t="str">
        <f>IF('For Requestors'!C285=0,"",'For Requestors'!C285)</f>
        <v/>
      </c>
      <c r="B290" s="175" t="str">
        <f>IFERROR('For Estimators'!V290*$O$4,"")</f>
        <v/>
      </c>
      <c r="C290" s="111" t="str">
        <f>IF('For Estimators'!X290*60000 = 0,"",'For Estimators'!X290*60000)</f>
        <v/>
      </c>
      <c r="D290" s="139"/>
      <c r="E290" s="139" t="str">
        <f>IF('For Estimators'!Y290*10000 = 0,"",'For Estimators'!Y290*10000)</f>
        <v/>
      </c>
      <c r="F290" s="139"/>
      <c r="G290" s="139"/>
      <c r="H290" s="139" t="str">
        <f t="shared" si="10"/>
        <v/>
      </c>
      <c r="I290" s="139" t="str">
        <f>IF('For Estimators'!X290*6300 = 0,"",'For Estimators'!X290*6300)</f>
        <v/>
      </c>
      <c r="J290" s="139" t="str">
        <f>IF('For Estimators'!Z290*5200 = 0,"",'For Estimators'!Z290*5200)</f>
        <v/>
      </c>
      <c r="K290" s="139" t="str">
        <f t="shared" si="11"/>
        <v/>
      </c>
      <c r="L290" s="139" t="str">
        <f>IF(AND('For Estimators'!X290 = 0,  'For Estimators'!Z290 = 0),"",61000)</f>
        <v/>
      </c>
      <c r="M290" s="185" t="str">
        <f>IF('For Estimators'!W290="", "",'For Estimators'!W290)</f>
        <v/>
      </c>
      <c r="N290" s="139" t="str">
        <f>IF('For Estimators'!AA290="", "",'For Estimators'!AA290)</f>
        <v/>
      </c>
    </row>
    <row r="291" spans="1:14" x14ac:dyDescent="0.25">
      <c r="A291" s="241" t="str">
        <f>IF('For Requestors'!C286=0,"",'For Requestors'!C286)</f>
        <v/>
      </c>
      <c r="B291" s="175" t="str">
        <f>IFERROR('For Estimators'!V291*$O$4,"")</f>
        <v/>
      </c>
      <c r="C291" s="111" t="str">
        <f>IF('For Estimators'!X291*60000 = 0,"",'For Estimators'!X291*60000)</f>
        <v/>
      </c>
      <c r="D291" s="139"/>
      <c r="E291" s="139" t="str">
        <f>IF('For Estimators'!Y291*10000 = 0,"",'For Estimators'!Y291*10000)</f>
        <v/>
      </c>
      <c r="F291" s="139"/>
      <c r="G291" s="139"/>
      <c r="H291" s="139" t="str">
        <f t="shared" si="10"/>
        <v/>
      </c>
      <c r="I291" s="139" t="str">
        <f>IF('For Estimators'!X291*6300 = 0,"",'For Estimators'!X291*6300)</f>
        <v/>
      </c>
      <c r="J291" s="139" t="str">
        <f>IF('For Estimators'!Z291*5200 = 0,"",'For Estimators'!Z291*5200)</f>
        <v/>
      </c>
      <c r="K291" s="139" t="str">
        <f t="shared" si="11"/>
        <v/>
      </c>
      <c r="L291" s="139" t="str">
        <f>IF(AND('For Estimators'!X291 = 0,  'For Estimators'!Z291 = 0),"",61000)</f>
        <v/>
      </c>
      <c r="M291" s="185" t="str">
        <f>IF('For Estimators'!W291="", "",'For Estimators'!W291)</f>
        <v/>
      </c>
      <c r="N291" s="139" t="str">
        <f>IF('For Estimators'!AA291="", "",'For Estimators'!AA291)</f>
        <v/>
      </c>
    </row>
    <row r="292" spans="1:14" x14ac:dyDescent="0.25">
      <c r="A292" s="241" t="str">
        <f>IF('For Requestors'!C287=0,"",'For Requestors'!C287)</f>
        <v/>
      </c>
      <c r="B292" s="175" t="str">
        <f>IFERROR('For Estimators'!V292*$O$4,"")</f>
        <v/>
      </c>
      <c r="C292" s="111" t="str">
        <f>IF('For Estimators'!X292*60000 = 0,"",'For Estimators'!X292*60000)</f>
        <v/>
      </c>
      <c r="D292" s="139"/>
      <c r="E292" s="139" t="str">
        <f>IF('For Estimators'!Y292*10000 = 0,"",'For Estimators'!Y292*10000)</f>
        <v/>
      </c>
      <c r="F292" s="139"/>
      <c r="G292" s="139"/>
      <c r="H292" s="139" t="str">
        <f t="shared" si="10"/>
        <v/>
      </c>
      <c r="I292" s="139" t="str">
        <f>IF('For Estimators'!X292*6300 = 0,"",'For Estimators'!X292*6300)</f>
        <v/>
      </c>
      <c r="J292" s="139" t="str">
        <f>IF('For Estimators'!Z292*5200 = 0,"",'For Estimators'!Z292*5200)</f>
        <v/>
      </c>
      <c r="K292" s="139" t="str">
        <f t="shared" si="11"/>
        <v/>
      </c>
      <c r="L292" s="139" t="str">
        <f>IF(AND('For Estimators'!X292 = 0,  'For Estimators'!Z292 = 0),"",61000)</f>
        <v/>
      </c>
      <c r="M292" s="185" t="str">
        <f>IF('For Estimators'!W292="", "",'For Estimators'!W292)</f>
        <v/>
      </c>
      <c r="N292" s="139" t="str">
        <f>IF('For Estimators'!AA292="", "",'For Estimators'!AA292)</f>
        <v/>
      </c>
    </row>
    <row r="293" spans="1:14" x14ac:dyDescent="0.25">
      <c r="A293" s="241" t="str">
        <f>IF('For Requestors'!C288=0,"",'For Requestors'!C288)</f>
        <v/>
      </c>
      <c r="B293" s="175" t="str">
        <f>IFERROR('For Estimators'!V293*$O$4,"")</f>
        <v/>
      </c>
      <c r="C293" s="111" t="str">
        <f>IF('For Estimators'!X293*60000 = 0,"",'For Estimators'!X293*60000)</f>
        <v/>
      </c>
      <c r="D293" s="139"/>
      <c r="E293" s="139" t="str">
        <f>IF('For Estimators'!Y293*10000 = 0,"",'For Estimators'!Y293*10000)</f>
        <v/>
      </c>
      <c r="F293" s="139"/>
      <c r="G293" s="139"/>
      <c r="H293" s="139" t="str">
        <f t="shared" si="10"/>
        <v/>
      </c>
      <c r="I293" s="139" t="str">
        <f>IF('For Estimators'!X293*6300 = 0,"",'For Estimators'!X293*6300)</f>
        <v/>
      </c>
      <c r="J293" s="139" t="str">
        <f>IF('For Estimators'!Z293*5200 = 0,"",'For Estimators'!Z293*5200)</f>
        <v/>
      </c>
      <c r="K293" s="139" t="str">
        <f t="shared" si="11"/>
        <v/>
      </c>
      <c r="L293" s="139" t="str">
        <f>IF(AND('For Estimators'!X293 = 0,  'For Estimators'!Z293 = 0),"",61000)</f>
        <v/>
      </c>
      <c r="M293" s="185" t="str">
        <f>IF('For Estimators'!W293="", "",'For Estimators'!W293)</f>
        <v/>
      </c>
      <c r="N293" s="139" t="str">
        <f>IF('For Estimators'!AA293="", "",'For Estimators'!AA293)</f>
        <v/>
      </c>
    </row>
    <row r="294" spans="1:14" x14ac:dyDescent="0.25">
      <c r="A294" s="241" t="str">
        <f>IF('For Requestors'!C289=0,"",'For Requestors'!C289)</f>
        <v/>
      </c>
      <c r="B294" s="175" t="str">
        <f>IFERROR('For Estimators'!V294*$O$4,"")</f>
        <v/>
      </c>
      <c r="C294" s="111" t="str">
        <f>IF('For Estimators'!X294*60000 = 0,"",'For Estimators'!X294*60000)</f>
        <v/>
      </c>
      <c r="D294" s="139"/>
      <c r="E294" s="139" t="str">
        <f>IF('For Estimators'!Y294*10000 = 0,"",'For Estimators'!Y294*10000)</f>
        <v/>
      </c>
      <c r="F294" s="139"/>
      <c r="G294" s="139"/>
      <c r="H294" s="139" t="str">
        <f t="shared" si="10"/>
        <v/>
      </c>
      <c r="I294" s="139" t="str">
        <f>IF('For Estimators'!X294*6300 = 0,"",'For Estimators'!X294*6300)</f>
        <v/>
      </c>
      <c r="J294" s="139" t="str">
        <f>IF('For Estimators'!Z294*5200 = 0,"",'For Estimators'!Z294*5200)</f>
        <v/>
      </c>
      <c r="K294" s="139" t="str">
        <f t="shared" si="11"/>
        <v/>
      </c>
      <c r="L294" s="139" t="str">
        <f>IF(AND('For Estimators'!X294 = 0,  'For Estimators'!Z294 = 0),"",61000)</f>
        <v/>
      </c>
      <c r="M294" s="185" t="str">
        <f>IF('For Estimators'!W294="", "",'For Estimators'!W294)</f>
        <v/>
      </c>
      <c r="N294" s="139" t="str">
        <f>IF('For Estimators'!AA294="", "",'For Estimators'!AA294)</f>
        <v/>
      </c>
    </row>
    <row r="295" spans="1:14" x14ac:dyDescent="0.25">
      <c r="A295" s="241" t="str">
        <f>IF('For Requestors'!C290=0,"",'For Requestors'!C290)</f>
        <v/>
      </c>
      <c r="B295" s="175" t="str">
        <f>IFERROR('For Estimators'!V295*$O$4,"")</f>
        <v/>
      </c>
      <c r="C295" s="111" t="str">
        <f>IF('For Estimators'!X295*60000 = 0,"",'For Estimators'!X295*60000)</f>
        <v/>
      </c>
      <c r="D295" s="139"/>
      <c r="E295" s="139" t="str">
        <f>IF('For Estimators'!Y295*10000 = 0,"",'For Estimators'!Y295*10000)</f>
        <v/>
      </c>
      <c r="F295" s="139"/>
      <c r="G295" s="139"/>
      <c r="H295" s="139" t="str">
        <f t="shared" si="10"/>
        <v/>
      </c>
      <c r="I295" s="139" t="str">
        <f>IF('For Estimators'!X295*6300 = 0,"",'For Estimators'!X295*6300)</f>
        <v/>
      </c>
      <c r="J295" s="139" t="str">
        <f>IF('For Estimators'!Z295*5200 = 0,"",'For Estimators'!Z295*5200)</f>
        <v/>
      </c>
      <c r="K295" s="139" t="str">
        <f t="shared" si="11"/>
        <v/>
      </c>
      <c r="L295" s="139" t="str">
        <f>IF(AND('For Estimators'!X295 = 0,  'For Estimators'!Z295 = 0),"",61000)</f>
        <v/>
      </c>
      <c r="M295" s="185" t="str">
        <f>IF('For Estimators'!W295="", "",'For Estimators'!W295)</f>
        <v/>
      </c>
      <c r="N295" s="139" t="str">
        <f>IF('For Estimators'!AA295="", "",'For Estimators'!AA295)</f>
        <v/>
      </c>
    </row>
    <row r="296" spans="1:14" x14ac:dyDescent="0.25">
      <c r="A296" s="241" t="str">
        <f>IF('For Requestors'!C291=0,"",'For Requestors'!C291)</f>
        <v/>
      </c>
      <c r="B296" s="175" t="str">
        <f>IFERROR('For Estimators'!V296*$O$4,"")</f>
        <v/>
      </c>
      <c r="C296" s="111" t="str">
        <f>IF('For Estimators'!X296*60000 = 0,"",'For Estimators'!X296*60000)</f>
        <v/>
      </c>
      <c r="D296" s="139"/>
      <c r="E296" s="139" t="str">
        <f>IF('For Estimators'!Y296*10000 = 0,"",'For Estimators'!Y296*10000)</f>
        <v/>
      </c>
      <c r="F296" s="139"/>
      <c r="G296" s="139"/>
      <c r="H296" s="139" t="str">
        <f t="shared" si="10"/>
        <v/>
      </c>
      <c r="I296" s="139" t="str">
        <f>IF('For Estimators'!X296*6300 = 0,"",'For Estimators'!X296*6300)</f>
        <v/>
      </c>
      <c r="J296" s="139" t="str">
        <f>IF('For Estimators'!Z296*5200 = 0,"",'For Estimators'!Z296*5200)</f>
        <v/>
      </c>
      <c r="K296" s="139" t="str">
        <f t="shared" si="11"/>
        <v/>
      </c>
      <c r="L296" s="139" t="str">
        <f>IF(AND('For Estimators'!X296 = 0,  'For Estimators'!Z296 = 0),"",61000)</f>
        <v/>
      </c>
      <c r="M296" s="185" t="str">
        <f>IF('For Estimators'!W296="", "",'For Estimators'!W296)</f>
        <v/>
      </c>
      <c r="N296" s="139" t="str">
        <f>IF('For Estimators'!AA296="", "",'For Estimators'!AA296)</f>
        <v/>
      </c>
    </row>
    <row r="297" spans="1:14" x14ac:dyDescent="0.25">
      <c r="A297" s="241" t="str">
        <f>IF('For Requestors'!C292=0,"",'For Requestors'!C292)</f>
        <v/>
      </c>
      <c r="B297" s="175" t="str">
        <f>IFERROR('For Estimators'!V297*$O$4,"")</f>
        <v/>
      </c>
      <c r="C297" s="111" t="str">
        <f>IF('For Estimators'!X297*60000 = 0,"",'For Estimators'!X297*60000)</f>
        <v/>
      </c>
      <c r="D297" s="139"/>
      <c r="E297" s="139" t="str">
        <f>IF('For Estimators'!Y297*10000 = 0,"",'For Estimators'!Y297*10000)</f>
        <v/>
      </c>
      <c r="F297" s="139"/>
      <c r="G297" s="139"/>
      <c r="H297" s="139" t="str">
        <f t="shared" si="10"/>
        <v/>
      </c>
      <c r="I297" s="139" t="str">
        <f>IF('For Estimators'!X297*6300 = 0,"",'For Estimators'!X297*6300)</f>
        <v/>
      </c>
      <c r="J297" s="139" t="str">
        <f>IF('For Estimators'!Z297*5200 = 0,"",'For Estimators'!Z297*5200)</f>
        <v/>
      </c>
      <c r="K297" s="139" t="str">
        <f t="shared" si="11"/>
        <v/>
      </c>
      <c r="L297" s="139" t="str">
        <f>IF(AND('For Estimators'!X297 = 0,  'For Estimators'!Z297 = 0),"",61000)</f>
        <v/>
      </c>
      <c r="M297" s="185" t="str">
        <f>IF('For Estimators'!W297="", "",'For Estimators'!W297)</f>
        <v/>
      </c>
      <c r="N297" s="139" t="str">
        <f>IF('For Estimators'!AA297="", "",'For Estimators'!AA297)</f>
        <v/>
      </c>
    </row>
    <row r="298" spans="1:14" x14ac:dyDescent="0.25">
      <c r="A298" s="241" t="str">
        <f>IF('For Requestors'!C293=0,"",'For Requestors'!C293)</f>
        <v/>
      </c>
      <c r="B298" s="175" t="str">
        <f>IFERROR('For Estimators'!V298*$O$4,"")</f>
        <v/>
      </c>
      <c r="C298" s="111" t="str">
        <f>IF('For Estimators'!X298*60000 = 0,"",'For Estimators'!X298*60000)</f>
        <v/>
      </c>
      <c r="D298" s="139"/>
      <c r="E298" s="139" t="str">
        <f>IF('For Estimators'!Y298*10000 = 0,"",'For Estimators'!Y298*10000)</f>
        <v/>
      </c>
      <c r="F298" s="139"/>
      <c r="G298" s="139"/>
      <c r="H298" s="139" t="str">
        <f t="shared" si="10"/>
        <v/>
      </c>
      <c r="I298" s="139" t="str">
        <f>IF('For Estimators'!X298*6300 = 0,"",'For Estimators'!X298*6300)</f>
        <v/>
      </c>
      <c r="J298" s="139" t="str">
        <f>IF('For Estimators'!Z298*5200 = 0,"",'For Estimators'!Z298*5200)</f>
        <v/>
      </c>
      <c r="K298" s="139" t="str">
        <f t="shared" si="11"/>
        <v/>
      </c>
      <c r="L298" s="139" t="str">
        <f>IF(AND('For Estimators'!X298 = 0,  'For Estimators'!Z298 = 0),"",61000)</f>
        <v/>
      </c>
      <c r="M298" s="185" t="str">
        <f>IF('For Estimators'!W298="", "",'For Estimators'!W298)</f>
        <v/>
      </c>
      <c r="N298" s="139" t="str">
        <f>IF('For Estimators'!AA298="", "",'For Estimators'!AA298)</f>
        <v/>
      </c>
    </row>
    <row r="299" spans="1:14" x14ac:dyDescent="0.25">
      <c r="A299" s="241" t="str">
        <f>IF('For Requestors'!C294=0,"",'For Requestors'!C294)</f>
        <v/>
      </c>
      <c r="B299" s="175" t="str">
        <f>IFERROR('For Estimators'!V299*$O$4,"")</f>
        <v/>
      </c>
      <c r="C299" s="111" t="str">
        <f>IF('For Estimators'!X299*60000 = 0,"",'For Estimators'!X299*60000)</f>
        <v/>
      </c>
      <c r="D299" s="139"/>
      <c r="E299" s="139" t="str">
        <f>IF('For Estimators'!Y299*10000 = 0,"",'For Estimators'!Y299*10000)</f>
        <v/>
      </c>
      <c r="F299" s="139"/>
      <c r="G299" s="139"/>
      <c r="H299" s="139" t="str">
        <f t="shared" si="10"/>
        <v/>
      </c>
      <c r="I299" s="139" t="str">
        <f>IF('For Estimators'!X299*6300 = 0,"",'For Estimators'!X299*6300)</f>
        <v/>
      </c>
      <c r="J299" s="139" t="str">
        <f>IF('For Estimators'!Z299*5200 = 0,"",'For Estimators'!Z299*5200)</f>
        <v/>
      </c>
      <c r="K299" s="139" t="str">
        <f t="shared" si="11"/>
        <v/>
      </c>
      <c r="L299" s="139" t="str">
        <f>IF(AND('For Estimators'!X299 = 0,  'For Estimators'!Z299 = 0),"",61000)</f>
        <v/>
      </c>
      <c r="M299" s="185" t="str">
        <f>IF('For Estimators'!W299="", "",'For Estimators'!W299)</f>
        <v/>
      </c>
      <c r="N299" s="139" t="str">
        <f>IF('For Estimators'!AA299="", "",'For Estimators'!AA299)</f>
        <v/>
      </c>
    </row>
    <row r="300" spans="1:14" x14ac:dyDescent="0.25">
      <c r="A300" s="241" t="str">
        <f>IF('For Requestors'!C295=0,"",'For Requestors'!C295)</f>
        <v/>
      </c>
      <c r="B300" s="175" t="str">
        <f>IFERROR('For Estimators'!V300*$O$4,"")</f>
        <v/>
      </c>
      <c r="C300" s="111" t="str">
        <f>IF('For Estimators'!X300*60000 = 0,"",'For Estimators'!X300*60000)</f>
        <v/>
      </c>
      <c r="D300" s="139"/>
      <c r="E300" s="139" t="str">
        <f>IF('For Estimators'!Y300*10000 = 0,"",'For Estimators'!Y300*10000)</f>
        <v/>
      </c>
      <c r="F300" s="139"/>
      <c r="G300" s="139"/>
      <c r="H300" s="139" t="str">
        <f t="shared" si="10"/>
        <v/>
      </c>
      <c r="I300" s="139" t="str">
        <f>IF('For Estimators'!X300*6300 = 0,"",'For Estimators'!X300*6300)</f>
        <v/>
      </c>
      <c r="J300" s="139" t="str">
        <f>IF('For Estimators'!Z300*5200 = 0,"",'For Estimators'!Z300*5200)</f>
        <v/>
      </c>
      <c r="K300" s="139" t="str">
        <f t="shared" si="11"/>
        <v/>
      </c>
      <c r="L300" s="139" t="str">
        <f>IF(AND('For Estimators'!X300 = 0,  'For Estimators'!Z300 = 0),"",61000)</f>
        <v/>
      </c>
      <c r="M300" s="185" t="str">
        <f>IF('For Estimators'!W300="", "",'For Estimators'!W300)</f>
        <v/>
      </c>
      <c r="N300" s="139" t="str">
        <f>IF('For Estimators'!AA300="", "",'For Estimators'!AA300)</f>
        <v/>
      </c>
    </row>
    <row r="301" spans="1:14" x14ac:dyDescent="0.25">
      <c r="A301" s="241" t="str">
        <f>IF('For Requestors'!C296=0,"",'For Requestors'!C296)</f>
        <v/>
      </c>
      <c r="B301" s="175" t="str">
        <f>IFERROR('For Estimators'!V301*$O$4,"")</f>
        <v/>
      </c>
      <c r="C301" s="111" t="str">
        <f>IF('For Estimators'!X301*60000 = 0,"",'For Estimators'!X301*60000)</f>
        <v/>
      </c>
      <c r="D301" s="139"/>
      <c r="E301" s="139" t="str">
        <f>IF('For Estimators'!Y301*10000 = 0,"",'For Estimators'!Y301*10000)</f>
        <v/>
      </c>
      <c r="F301" s="139"/>
      <c r="G301" s="139"/>
      <c r="H301" s="139" t="str">
        <f t="shared" si="10"/>
        <v/>
      </c>
      <c r="I301" s="139" t="str">
        <f>IF('For Estimators'!X301*6300 = 0,"",'For Estimators'!X301*6300)</f>
        <v/>
      </c>
      <c r="J301" s="139" t="str">
        <f>IF('For Estimators'!Z301*5200 = 0,"",'For Estimators'!Z301*5200)</f>
        <v/>
      </c>
      <c r="K301" s="139" t="str">
        <f t="shared" si="11"/>
        <v/>
      </c>
      <c r="L301" s="139" t="str">
        <f>IF(AND('For Estimators'!X301 = 0,  'For Estimators'!Z301 = 0),"",61000)</f>
        <v/>
      </c>
      <c r="M301" s="185" t="str">
        <f>IF('For Estimators'!W301="", "",'For Estimators'!W301)</f>
        <v/>
      </c>
      <c r="N301" s="139" t="str">
        <f>IF('For Estimators'!AA301="", "",'For Estimators'!AA301)</f>
        <v/>
      </c>
    </row>
    <row r="302" spans="1:14" x14ac:dyDescent="0.25">
      <c r="A302" s="241" t="str">
        <f>IF('For Requestors'!C297=0,"",'For Requestors'!C297)</f>
        <v/>
      </c>
      <c r="B302" s="175" t="str">
        <f>IFERROR('For Estimators'!V302*$O$4,"")</f>
        <v/>
      </c>
      <c r="C302" s="111" t="str">
        <f>IF('For Estimators'!X302*60000 = 0,"",'For Estimators'!X302*60000)</f>
        <v/>
      </c>
      <c r="D302" s="139"/>
      <c r="E302" s="139" t="str">
        <f>IF('For Estimators'!Y302*10000 = 0,"",'For Estimators'!Y302*10000)</f>
        <v/>
      </c>
      <c r="F302" s="139"/>
      <c r="G302" s="139"/>
      <c r="H302" s="139" t="str">
        <f t="shared" si="10"/>
        <v/>
      </c>
      <c r="I302" s="139" t="str">
        <f>IF('For Estimators'!X302*6300 = 0,"",'For Estimators'!X302*6300)</f>
        <v/>
      </c>
      <c r="J302" s="139" t="str">
        <f>IF('For Estimators'!Z302*5200 = 0,"",'For Estimators'!Z302*5200)</f>
        <v/>
      </c>
      <c r="K302" s="139" t="str">
        <f t="shared" si="11"/>
        <v/>
      </c>
      <c r="L302" s="139" t="str">
        <f>IF(AND('For Estimators'!X302 = 0,  'For Estimators'!Z302 = 0),"",61000)</f>
        <v/>
      </c>
      <c r="M302" s="185" t="str">
        <f>IF('For Estimators'!W302="", "",'For Estimators'!W302)</f>
        <v/>
      </c>
      <c r="N302" s="139" t="str">
        <f>IF('For Estimators'!AA302="", "",'For Estimators'!AA302)</f>
        <v/>
      </c>
    </row>
    <row r="303" spans="1:14" x14ac:dyDescent="0.25">
      <c r="A303" s="241" t="str">
        <f>IF('For Requestors'!C298=0,"",'For Requestors'!C298)</f>
        <v/>
      </c>
      <c r="B303" s="175" t="str">
        <f>IFERROR('For Estimators'!V303*$O$4,"")</f>
        <v/>
      </c>
      <c r="C303" s="111" t="str">
        <f>IF('For Estimators'!X303*60000 = 0,"",'For Estimators'!X303*60000)</f>
        <v/>
      </c>
      <c r="D303" s="139"/>
      <c r="E303" s="139" t="str">
        <f>IF('For Estimators'!Y303*10000 = 0,"",'For Estimators'!Y303*10000)</f>
        <v/>
      </c>
      <c r="F303" s="139"/>
      <c r="G303" s="139"/>
      <c r="H303" s="139" t="str">
        <f t="shared" si="10"/>
        <v/>
      </c>
      <c r="I303" s="139" t="str">
        <f>IF('For Estimators'!X303*6300 = 0,"",'For Estimators'!X303*6300)</f>
        <v/>
      </c>
      <c r="J303" s="139" t="str">
        <f>IF('For Estimators'!Z303*5200 = 0,"",'For Estimators'!Z303*5200)</f>
        <v/>
      </c>
      <c r="K303" s="139" t="str">
        <f t="shared" si="11"/>
        <v/>
      </c>
      <c r="L303" s="139" t="str">
        <f>IF(AND('For Estimators'!X303 = 0,  'For Estimators'!Z303 = 0),"",61000)</f>
        <v/>
      </c>
      <c r="M303" s="185" t="str">
        <f>IF('For Estimators'!W303="", "",'For Estimators'!W303)</f>
        <v/>
      </c>
      <c r="N303" s="139" t="str">
        <f>IF('For Estimators'!AA303="", "",'For Estimators'!AA303)</f>
        <v/>
      </c>
    </row>
    <row r="304" spans="1:14" x14ac:dyDescent="0.25">
      <c r="A304" s="241" t="str">
        <f>IF('For Requestors'!C299=0,"",'For Requestors'!C299)</f>
        <v/>
      </c>
      <c r="B304" s="175" t="str">
        <f>IFERROR('For Estimators'!V304*$O$4,"")</f>
        <v/>
      </c>
      <c r="C304" s="111" t="str">
        <f>IF('For Estimators'!X304*60000 = 0,"",'For Estimators'!X304*60000)</f>
        <v/>
      </c>
      <c r="D304" s="139"/>
      <c r="E304" s="139" t="str">
        <f>IF('For Estimators'!Y304*10000 = 0,"",'For Estimators'!Y304*10000)</f>
        <v/>
      </c>
      <c r="F304" s="139"/>
      <c r="G304" s="139"/>
      <c r="H304" s="139" t="str">
        <f t="shared" si="10"/>
        <v/>
      </c>
      <c r="I304" s="139" t="str">
        <f>IF('For Estimators'!X304*6300 = 0,"",'For Estimators'!X304*6300)</f>
        <v/>
      </c>
      <c r="J304" s="139" t="str">
        <f>IF('For Estimators'!Z304*5200 = 0,"",'For Estimators'!Z304*5200)</f>
        <v/>
      </c>
      <c r="K304" s="139" t="str">
        <f t="shared" si="11"/>
        <v/>
      </c>
      <c r="L304" s="139" t="str">
        <f>IF(AND('For Estimators'!X304 = 0,  'For Estimators'!Z304 = 0),"",61000)</f>
        <v/>
      </c>
      <c r="M304" s="185" t="str">
        <f>IF('For Estimators'!W304="", "",'For Estimators'!W304)</f>
        <v/>
      </c>
      <c r="N304" s="139" t="str">
        <f>IF('For Estimators'!AA304="", "",'For Estimators'!AA304)</f>
        <v/>
      </c>
    </row>
    <row r="305" spans="1:14" x14ac:dyDescent="0.25">
      <c r="A305" s="241" t="str">
        <f>IF('For Requestors'!C300=0,"",'For Requestors'!C300)</f>
        <v/>
      </c>
      <c r="B305" s="175" t="str">
        <f>IFERROR('For Estimators'!V305*$O$4,"")</f>
        <v/>
      </c>
      <c r="C305" s="111" t="str">
        <f>IF('For Estimators'!X305*60000 = 0,"",'For Estimators'!X305*60000)</f>
        <v/>
      </c>
      <c r="D305" s="139"/>
      <c r="E305" s="139" t="str">
        <f>IF('For Estimators'!Y305*10000 = 0,"",'For Estimators'!Y305*10000)</f>
        <v/>
      </c>
      <c r="F305" s="139"/>
      <c r="G305" s="139"/>
      <c r="H305" s="139" t="str">
        <f t="shared" si="10"/>
        <v/>
      </c>
      <c r="I305" s="139" t="str">
        <f>IF('For Estimators'!X305*6300 = 0,"",'For Estimators'!X305*6300)</f>
        <v/>
      </c>
      <c r="J305" s="139" t="str">
        <f>IF('For Estimators'!Z305*5200 = 0,"",'For Estimators'!Z305*5200)</f>
        <v/>
      </c>
      <c r="K305" s="139" t="str">
        <f t="shared" si="11"/>
        <v/>
      </c>
      <c r="L305" s="139" t="str">
        <f>IF(AND('For Estimators'!X305 = 0,  'For Estimators'!Z305 = 0),"",61000)</f>
        <v/>
      </c>
      <c r="M305" s="185" t="str">
        <f>IF('For Estimators'!W305="", "",'For Estimators'!W305)</f>
        <v/>
      </c>
      <c r="N305" s="139" t="str">
        <f>IF('For Estimators'!AA305="", "",'For Estimators'!AA305)</f>
        <v/>
      </c>
    </row>
    <row r="306" spans="1:14" x14ac:dyDescent="0.25">
      <c r="A306" s="241" t="str">
        <f>IF('For Requestors'!C301=0,"",'For Requestors'!C301)</f>
        <v/>
      </c>
      <c r="B306" s="175" t="str">
        <f>IFERROR('For Estimators'!V306*$O$4,"")</f>
        <v/>
      </c>
      <c r="C306" s="111" t="str">
        <f>IF('For Estimators'!X306*60000 = 0,"",'For Estimators'!X306*60000)</f>
        <v/>
      </c>
      <c r="D306" s="139"/>
      <c r="E306" s="139" t="str">
        <f>IF('For Estimators'!Y306*10000 = 0,"",'For Estimators'!Y306*10000)</f>
        <v/>
      </c>
      <c r="F306" s="139"/>
      <c r="G306" s="139"/>
      <c r="H306" s="139" t="str">
        <f t="shared" si="10"/>
        <v/>
      </c>
      <c r="I306" s="139" t="str">
        <f>IF('For Estimators'!X306*6300 = 0,"",'For Estimators'!X306*6300)</f>
        <v/>
      </c>
      <c r="J306" s="139" t="str">
        <f>IF('For Estimators'!Z306*5200 = 0,"",'For Estimators'!Z306*5200)</f>
        <v/>
      </c>
      <c r="K306" s="139" t="str">
        <f t="shared" si="11"/>
        <v/>
      </c>
      <c r="L306" s="139" t="str">
        <f>IF(AND('For Estimators'!X306 = 0,  'For Estimators'!Z306 = 0),"",61000)</f>
        <v/>
      </c>
      <c r="M306" s="185" t="str">
        <f>IF('For Estimators'!W306="", "",'For Estimators'!W306)</f>
        <v/>
      </c>
      <c r="N306" s="139" t="str">
        <f>IF('For Estimators'!AA306="", "",'For Estimators'!AA306)</f>
        <v/>
      </c>
    </row>
    <row r="307" spans="1:14" x14ac:dyDescent="0.25">
      <c r="A307" s="241" t="str">
        <f>IF('For Requestors'!C302=0,"",'For Requestors'!C302)</f>
        <v/>
      </c>
      <c r="B307" s="175" t="str">
        <f>IFERROR('For Estimators'!V307*$O$4,"")</f>
        <v/>
      </c>
      <c r="C307" s="111" t="str">
        <f>IF('For Estimators'!X307*60000 = 0,"",'For Estimators'!X307*60000)</f>
        <v/>
      </c>
      <c r="D307" s="139"/>
      <c r="E307" s="139" t="str">
        <f>IF('For Estimators'!Y307*10000 = 0,"",'For Estimators'!Y307*10000)</f>
        <v/>
      </c>
      <c r="F307" s="139"/>
      <c r="G307" s="139"/>
      <c r="H307" s="139" t="str">
        <f t="shared" si="10"/>
        <v/>
      </c>
      <c r="I307" s="139" t="str">
        <f>IF('For Estimators'!X307*6300 = 0,"",'For Estimators'!X307*6300)</f>
        <v/>
      </c>
      <c r="J307" s="139" t="str">
        <f>IF('For Estimators'!Z307*5200 = 0,"",'For Estimators'!Z307*5200)</f>
        <v/>
      </c>
      <c r="K307" s="139" t="str">
        <f t="shared" si="11"/>
        <v/>
      </c>
      <c r="L307" s="139" t="str">
        <f>IF(AND('For Estimators'!X307 = 0,  'For Estimators'!Z307 = 0),"",61000)</f>
        <v/>
      </c>
      <c r="M307" s="185" t="str">
        <f>IF('For Estimators'!W307="", "",'For Estimators'!W307)</f>
        <v/>
      </c>
      <c r="N307" s="139" t="str">
        <f>IF('For Estimators'!AA307="", "",'For Estimators'!AA307)</f>
        <v/>
      </c>
    </row>
    <row r="308" spans="1:14" x14ac:dyDescent="0.25">
      <c r="A308" s="241" t="str">
        <f>IF('For Requestors'!C303=0,"",'For Requestors'!C303)</f>
        <v/>
      </c>
      <c r="B308" s="175" t="str">
        <f>IFERROR('For Estimators'!V308*$O$4,"")</f>
        <v/>
      </c>
      <c r="C308" s="111" t="str">
        <f>IF('For Estimators'!X308*60000 = 0,"",'For Estimators'!X308*60000)</f>
        <v/>
      </c>
      <c r="D308" s="139"/>
      <c r="E308" s="139" t="str">
        <f>IF('For Estimators'!Y308*10000 = 0,"",'For Estimators'!Y308*10000)</f>
        <v/>
      </c>
      <c r="F308" s="139"/>
      <c r="G308" s="139"/>
      <c r="H308" s="139" t="str">
        <f t="shared" si="10"/>
        <v/>
      </c>
      <c r="I308" s="139" t="str">
        <f>IF('For Estimators'!X308*6300 = 0,"",'For Estimators'!X308*6300)</f>
        <v/>
      </c>
      <c r="J308" s="139" t="str">
        <f>IF('For Estimators'!Z308*5200 = 0,"",'For Estimators'!Z308*5200)</f>
        <v/>
      </c>
      <c r="K308" s="139" t="str">
        <f t="shared" si="11"/>
        <v/>
      </c>
      <c r="L308" s="139" t="str">
        <f>IF(AND('For Estimators'!X308 = 0,  'For Estimators'!Z308 = 0),"",61000)</f>
        <v/>
      </c>
      <c r="M308" s="185" t="str">
        <f>IF('For Estimators'!W308="", "",'For Estimators'!W308)</f>
        <v/>
      </c>
      <c r="N308" s="139" t="str">
        <f>IF('For Estimators'!AA308="", "",'For Estimators'!AA308)</f>
        <v/>
      </c>
    </row>
    <row r="309" spans="1:14" x14ac:dyDescent="0.25">
      <c r="A309" s="241" t="str">
        <f>IF('For Requestors'!C304=0,"",'For Requestors'!C304)</f>
        <v/>
      </c>
      <c r="B309" s="175" t="str">
        <f>IFERROR('For Estimators'!V309*$O$4,"")</f>
        <v/>
      </c>
      <c r="C309" s="111" t="str">
        <f>IF('For Estimators'!X309*60000 = 0,"",'For Estimators'!X309*60000)</f>
        <v/>
      </c>
      <c r="D309" s="139"/>
      <c r="E309" s="139" t="str">
        <f>IF('For Estimators'!Y309*10000 = 0,"",'For Estimators'!Y309*10000)</f>
        <v/>
      </c>
      <c r="F309" s="139"/>
      <c r="G309" s="139"/>
      <c r="H309" s="139" t="str">
        <f t="shared" si="10"/>
        <v/>
      </c>
      <c r="I309" s="139" t="str">
        <f>IF('For Estimators'!X309*6300 = 0,"",'For Estimators'!X309*6300)</f>
        <v/>
      </c>
      <c r="J309" s="139" t="str">
        <f>IF('For Estimators'!Z309*5200 = 0,"",'For Estimators'!Z309*5200)</f>
        <v/>
      </c>
      <c r="K309" s="139" t="str">
        <f t="shared" si="11"/>
        <v/>
      </c>
      <c r="L309" s="139" t="str">
        <f>IF(AND('For Estimators'!X309 = 0,  'For Estimators'!Z309 = 0),"",61000)</f>
        <v/>
      </c>
      <c r="M309" s="185" t="str">
        <f>IF('For Estimators'!W309="", "",'For Estimators'!W309)</f>
        <v/>
      </c>
      <c r="N309" s="139" t="str">
        <f>IF('For Estimators'!AA309="", "",'For Estimators'!AA309)</f>
        <v/>
      </c>
    </row>
    <row r="310" spans="1:14" x14ac:dyDescent="0.25">
      <c r="A310" s="241" t="str">
        <f>IF('For Requestors'!C305=0,"",'For Requestors'!C305)</f>
        <v/>
      </c>
      <c r="B310" s="175" t="str">
        <f>IFERROR('For Estimators'!V310*$O$4,"")</f>
        <v/>
      </c>
      <c r="C310" s="111" t="str">
        <f>IF('For Estimators'!X310*60000 = 0,"",'For Estimators'!X310*60000)</f>
        <v/>
      </c>
      <c r="D310" s="139"/>
      <c r="E310" s="139" t="str">
        <f>IF('For Estimators'!Y310*10000 = 0,"",'For Estimators'!Y310*10000)</f>
        <v/>
      </c>
      <c r="F310" s="139"/>
      <c r="G310" s="139"/>
      <c r="H310" s="139" t="str">
        <f t="shared" si="10"/>
        <v/>
      </c>
      <c r="I310" s="139" t="str">
        <f>IF('For Estimators'!X310*6300 = 0,"",'For Estimators'!X310*6300)</f>
        <v/>
      </c>
      <c r="J310" s="139" t="str">
        <f>IF('For Estimators'!Z310*5200 = 0,"",'For Estimators'!Z310*5200)</f>
        <v/>
      </c>
      <c r="K310" s="139" t="str">
        <f t="shared" si="11"/>
        <v/>
      </c>
      <c r="L310" s="139" t="str">
        <f>IF(AND('For Estimators'!X310 = 0,  'For Estimators'!Z310 = 0),"",61000)</f>
        <v/>
      </c>
      <c r="M310" s="185" t="str">
        <f>IF('For Estimators'!W310="", "",'For Estimators'!W310)</f>
        <v/>
      </c>
      <c r="N310" s="139" t="str">
        <f>IF('For Estimators'!AA310="", "",'For Estimators'!AA310)</f>
        <v/>
      </c>
    </row>
    <row r="311" spans="1:14" x14ac:dyDescent="0.25">
      <c r="A311" s="241" t="str">
        <f>IF('For Requestors'!C306=0,"",'For Requestors'!C306)</f>
        <v/>
      </c>
      <c r="B311" s="175" t="str">
        <f>IFERROR('For Estimators'!V311*$O$4,"")</f>
        <v/>
      </c>
      <c r="C311" s="111" t="str">
        <f>IF('For Estimators'!X311*60000 = 0,"",'For Estimators'!X311*60000)</f>
        <v/>
      </c>
      <c r="D311" s="139"/>
      <c r="E311" s="139" t="str">
        <f>IF('For Estimators'!Y311*10000 = 0,"",'For Estimators'!Y311*10000)</f>
        <v/>
      </c>
      <c r="F311" s="139"/>
      <c r="G311" s="139"/>
      <c r="H311" s="139" t="str">
        <f t="shared" si="10"/>
        <v/>
      </c>
      <c r="I311" s="139" t="str">
        <f>IF('For Estimators'!X311*6300 = 0,"",'For Estimators'!X311*6300)</f>
        <v/>
      </c>
      <c r="J311" s="139" t="str">
        <f>IF('For Estimators'!Z311*5200 = 0,"",'For Estimators'!Z311*5200)</f>
        <v/>
      </c>
      <c r="K311" s="139" t="str">
        <f t="shared" si="11"/>
        <v/>
      </c>
      <c r="L311" s="139" t="str">
        <f>IF(AND('For Estimators'!X311 = 0,  'For Estimators'!Z311 = 0),"",61000)</f>
        <v/>
      </c>
      <c r="M311" s="185" t="str">
        <f>IF('For Estimators'!W311="", "",'For Estimators'!W311)</f>
        <v/>
      </c>
      <c r="N311" s="139" t="str">
        <f>IF('For Estimators'!AA311="", "",'For Estimators'!AA311)</f>
        <v/>
      </c>
    </row>
    <row r="312" spans="1:14" x14ac:dyDescent="0.25">
      <c r="A312" s="241" t="str">
        <f>IF('For Requestors'!C307=0,"",'For Requestors'!C307)</f>
        <v/>
      </c>
      <c r="B312" s="175" t="str">
        <f>IFERROR('For Estimators'!V312*$O$4,"")</f>
        <v/>
      </c>
      <c r="C312" s="111" t="str">
        <f>IF('For Estimators'!X312*60000 = 0,"",'For Estimators'!X312*60000)</f>
        <v/>
      </c>
      <c r="D312" s="139"/>
      <c r="E312" s="139" t="str">
        <f>IF('For Estimators'!Y312*10000 = 0,"",'For Estimators'!Y312*10000)</f>
        <v/>
      </c>
      <c r="F312" s="139"/>
      <c r="G312" s="139"/>
      <c r="H312" s="139" t="str">
        <f t="shared" si="10"/>
        <v/>
      </c>
      <c r="I312" s="139" t="str">
        <f>IF('For Estimators'!X312*6300 = 0,"",'For Estimators'!X312*6300)</f>
        <v/>
      </c>
      <c r="J312" s="139" t="str">
        <f>IF('For Estimators'!Z312*5200 = 0,"",'For Estimators'!Z312*5200)</f>
        <v/>
      </c>
      <c r="K312" s="139" t="str">
        <f t="shared" si="11"/>
        <v/>
      </c>
      <c r="L312" s="139" t="str">
        <f>IF(AND('For Estimators'!X312 = 0,  'For Estimators'!Z312 = 0),"",61000)</f>
        <v/>
      </c>
      <c r="M312" s="185" t="str">
        <f>IF('For Estimators'!W312="", "",'For Estimators'!W312)</f>
        <v/>
      </c>
      <c r="N312" s="139" t="str">
        <f>IF('For Estimators'!AA312="", "",'For Estimators'!AA312)</f>
        <v/>
      </c>
    </row>
    <row r="313" spans="1:14" x14ac:dyDescent="0.25">
      <c r="A313" s="241" t="str">
        <f>IF('For Requestors'!C308=0,"",'For Requestors'!C308)</f>
        <v/>
      </c>
      <c r="B313" s="175" t="str">
        <f>IFERROR('For Estimators'!V313*$O$4,"")</f>
        <v/>
      </c>
      <c r="C313" s="111" t="str">
        <f>IF('For Estimators'!X313*60000 = 0,"",'For Estimators'!X313*60000)</f>
        <v/>
      </c>
      <c r="D313" s="139"/>
      <c r="E313" s="139" t="str">
        <f>IF('For Estimators'!Y313*10000 = 0,"",'For Estimators'!Y313*10000)</f>
        <v/>
      </c>
      <c r="F313" s="139"/>
      <c r="G313" s="139"/>
      <c r="H313" s="139" t="str">
        <f t="shared" si="10"/>
        <v/>
      </c>
      <c r="I313" s="139" t="str">
        <f>IF('For Estimators'!X313*6300 = 0,"",'For Estimators'!X313*6300)</f>
        <v/>
      </c>
      <c r="J313" s="139" t="str">
        <f>IF('For Estimators'!Z313*5200 = 0,"",'For Estimators'!Z313*5200)</f>
        <v/>
      </c>
      <c r="K313" s="139" t="str">
        <f t="shared" si="11"/>
        <v/>
      </c>
      <c r="L313" s="139" t="str">
        <f>IF(AND('For Estimators'!X313 = 0,  'For Estimators'!Z313 = 0),"",61000)</f>
        <v/>
      </c>
      <c r="M313" s="185" t="str">
        <f>IF('For Estimators'!W313="", "",'For Estimators'!W313)</f>
        <v/>
      </c>
      <c r="N313" s="139" t="str">
        <f>IF('For Estimators'!AA313="", "",'For Estimators'!AA313)</f>
        <v/>
      </c>
    </row>
    <row r="314" spans="1:14" x14ac:dyDescent="0.25">
      <c r="A314" s="241" t="str">
        <f>IF('For Requestors'!C309=0,"",'For Requestors'!C309)</f>
        <v/>
      </c>
      <c r="B314" s="175" t="str">
        <f>IFERROR('For Estimators'!V314*$O$4,"")</f>
        <v/>
      </c>
      <c r="C314" s="111" t="str">
        <f>IF('For Estimators'!X314*60000 = 0,"",'For Estimators'!X314*60000)</f>
        <v/>
      </c>
      <c r="D314" s="139"/>
      <c r="E314" s="139" t="str">
        <f>IF('For Estimators'!Y314*10000 = 0,"",'For Estimators'!Y314*10000)</f>
        <v/>
      </c>
      <c r="F314" s="139"/>
      <c r="G314" s="139"/>
      <c r="H314" s="139" t="str">
        <f t="shared" si="10"/>
        <v/>
      </c>
      <c r="I314" s="139" t="str">
        <f>IF('For Estimators'!X314*6300 = 0,"",'For Estimators'!X314*6300)</f>
        <v/>
      </c>
      <c r="J314" s="139" t="str">
        <f>IF('For Estimators'!Z314*5200 = 0,"",'For Estimators'!Z314*5200)</f>
        <v/>
      </c>
      <c r="K314" s="139" t="str">
        <f t="shared" si="11"/>
        <v/>
      </c>
      <c r="L314" s="139" t="str">
        <f>IF(AND('For Estimators'!X314 = 0,  'For Estimators'!Z314 = 0),"",61000)</f>
        <v/>
      </c>
      <c r="M314" s="185" t="str">
        <f>IF('For Estimators'!W314="", "",'For Estimators'!W314)</f>
        <v/>
      </c>
      <c r="N314" s="139" t="str">
        <f>IF('For Estimators'!AA314="", "",'For Estimators'!AA314)</f>
        <v/>
      </c>
    </row>
    <row r="315" spans="1:14" x14ac:dyDescent="0.25">
      <c r="A315" s="241" t="str">
        <f>IF('For Requestors'!C310=0,"",'For Requestors'!C310)</f>
        <v/>
      </c>
      <c r="B315" s="175" t="str">
        <f>IFERROR('For Estimators'!V315*$O$4,"")</f>
        <v/>
      </c>
      <c r="C315" s="111" t="str">
        <f>IF('For Estimators'!X315*60000 = 0,"",'For Estimators'!X315*60000)</f>
        <v/>
      </c>
      <c r="D315" s="139"/>
      <c r="E315" s="139" t="str">
        <f>IF('For Estimators'!Y315*10000 = 0,"",'For Estimators'!Y315*10000)</f>
        <v/>
      </c>
      <c r="F315" s="139"/>
      <c r="G315" s="139"/>
      <c r="H315" s="139" t="str">
        <f t="shared" si="10"/>
        <v/>
      </c>
      <c r="I315" s="139" t="str">
        <f>IF('For Estimators'!X315*6300 = 0,"",'For Estimators'!X315*6300)</f>
        <v/>
      </c>
      <c r="J315" s="139" t="str">
        <f>IF('For Estimators'!Z315*5200 = 0,"",'For Estimators'!Z315*5200)</f>
        <v/>
      </c>
      <c r="K315" s="139" t="str">
        <f t="shared" si="11"/>
        <v/>
      </c>
      <c r="L315" s="139" t="str">
        <f>IF(AND('For Estimators'!X315 = 0,  'For Estimators'!Z315 = 0),"",61000)</f>
        <v/>
      </c>
      <c r="M315" s="185" t="str">
        <f>IF('For Estimators'!W315="", "",'For Estimators'!W315)</f>
        <v/>
      </c>
      <c r="N315" s="139" t="str">
        <f>IF('For Estimators'!AA315="", "",'For Estimators'!AA315)</f>
        <v/>
      </c>
    </row>
    <row r="316" spans="1:14" x14ac:dyDescent="0.25">
      <c r="A316" s="241" t="str">
        <f>IF('For Requestors'!C311=0,"",'For Requestors'!C311)</f>
        <v/>
      </c>
      <c r="B316" s="175" t="str">
        <f>IFERROR('For Estimators'!V316*$O$4,"")</f>
        <v/>
      </c>
      <c r="C316" s="111" t="str">
        <f>IF('For Estimators'!X316*60000 = 0,"",'For Estimators'!X316*60000)</f>
        <v/>
      </c>
      <c r="D316" s="139"/>
      <c r="E316" s="139" t="str">
        <f>IF('For Estimators'!Y316*10000 = 0,"",'For Estimators'!Y316*10000)</f>
        <v/>
      </c>
      <c r="F316" s="139"/>
      <c r="G316" s="139"/>
      <c r="H316" s="139" t="str">
        <f t="shared" si="10"/>
        <v/>
      </c>
      <c r="I316" s="139" t="str">
        <f>IF('For Estimators'!X316*6300 = 0,"",'For Estimators'!X316*6300)</f>
        <v/>
      </c>
      <c r="J316" s="139" t="str">
        <f>IF('For Estimators'!Z316*5200 = 0,"",'For Estimators'!Z316*5200)</f>
        <v/>
      </c>
      <c r="K316" s="139" t="str">
        <f t="shared" si="11"/>
        <v/>
      </c>
      <c r="L316" s="139" t="str">
        <f>IF(AND('For Estimators'!X316 = 0,  'For Estimators'!Z316 = 0),"",61000)</f>
        <v/>
      </c>
      <c r="M316" s="185" t="str">
        <f>IF('For Estimators'!W316="", "",'For Estimators'!W316)</f>
        <v/>
      </c>
      <c r="N316" s="139" t="str">
        <f>IF('For Estimators'!AA316="", "",'For Estimators'!AA316)</f>
        <v/>
      </c>
    </row>
    <row r="317" spans="1:14" x14ac:dyDescent="0.25">
      <c r="A317" s="241" t="str">
        <f>IF('For Requestors'!C312=0,"",'For Requestors'!C312)</f>
        <v/>
      </c>
      <c r="B317" s="175" t="str">
        <f>IFERROR('For Estimators'!V317*$O$4,"")</f>
        <v/>
      </c>
      <c r="C317" s="111" t="str">
        <f>IF('For Estimators'!X317*60000 = 0,"",'For Estimators'!X317*60000)</f>
        <v/>
      </c>
      <c r="D317" s="139"/>
      <c r="E317" s="139" t="str">
        <f>IF('For Estimators'!Y317*10000 = 0,"",'For Estimators'!Y317*10000)</f>
        <v/>
      </c>
      <c r="F317" s="139"/>
      <c r="G317" s="139"/>
      <c r="H317" s="139" t="str">
        <f t="shared" si="10"/>
        <v/>
      </c>
      <c r="I317" s="139" t="str">
        <f>IF('For Estimators'!X317*6300 = 0,"",'For Estimators'!X317*6300)</f>
        <v/>
      </c>
      <c r="J317" s="139" t="str">
        <f>IF('For Estimators'!Z317*5200 = 0,"",'For Estimators'!Z317*5200)</f>
        <v/>
      </c>
      <c r="K317" s="139" t="str">
        <f t="shared" si="11"/>
        <v/>
      </c>
      <c r="L317" s="139" t="str">
        <f>IF(AND('For Estimators'!X317 = 0,  'For Estimators'!Z317 = 0),"",61000)</f>
        <v/>
      </c>
      <c r="M317" s="185" t="str">
        <f>IF('For Estimators'!W317="", "",'For Estimators'!W317)</f>
        <v/>
      </c>
      <c r="N317" s="139" t="str">
        <f>IF('For Estimators'!AA317="", "",'For Estimators'!AA317)</f>
        <v/>
      </c>
    </row>
    <row r="318" spans="1:14" x14ac:dyDescent="0.25">
      <c r="A318" s="241" t="str">
        <f>IF('For Requestors'!C313=0,"",'For Requestors'!C313)</f>
        <v/>
      </c>
      <c r="B318" s="175" t="str">
        <f>IFERROR('For Estimators'!V318*$O$4,"")</f>
        <v/>
      </c>
      <c r="C318" s="111" t="str">
        <f>IF('For Estimators'!X318*60000 = 0,"",'For Estimators'!X318*60000)</f>
        <v/>
      </c>
      <c r="D318" s="139"/>
      <c r="E318" s="139" t="str">
        <f>IF('For Estimators'!Y318*10000 = 0,"",'For Estimators'!Y318*10000)</f>
        <v/>
      </c>
      <c r="F318" s="139"/>
      <c r="G318" s="139"/>
      <c r="H318" s="139" t="str">
        <f t="shared" si="10"/>
        <v/>
      </c>
      <c r="I318" s="139" t="str">
        <f>IF('For Estimators'!X318*6300 = 0,"",'For Estimators'!X318*6300)</f>
        <v/>
      </c>
      <c r="J318" s="139" t="str">
        <f>IF('For Estimators'!Z318*5200 = 0,"",'For Estimators'!Z318*5200)</f>
        <v/>
      </c>
      <c r="K318" s="139" t="str">
        <f t="shared" si="11"/>
        <v/>
      </c>
      <c r="L318" s="139" t="str">
        <f>IF(AND('For Estimators'!X318 = 0,  'For Estimators'!Z318 = 0),"",61000)</f>
        <v/>
      </c>
      <c r="M318" s="185" t="str">
        <f>IF('For Estimators'!W318="", "",'For Estimators'!W318)</f>
        <v/>
      </c>
      <c r="N318" s="139" t="str">
        <f>IF('For Estimators'!AA318="", "",'For Estimators'!AA318)</f>
        <v/>
      </c>
    </row>
    <row r="319" spans="1:14" x14ac:dyDescent="0.25">
      <c r="A319" s="241" t="str">
        <f>IF('For Requestors'!C314=0,"",'For Requestors'!C314)</f>
        <v/>
      </c>
      <c r="B319" s="175" t="str">
        <f>IFERROR('For Estimators'!V319*$O$4,"")</f>
        <v/>
      </c>
      <c r="C319" s="111" t="str">
        <f>IF('For Estimators'!X319*60000 = 0,"",'For Estimators'!X319*60000)</f>
        <v/>
      </c>
      <c r="D319" s="139"/>
      <c r="E319" s="139" t="str">
        <f>IF('For Estimators'!Y319*10000 = 0,"",'For Estimators'!Y319*10000)</f>
        <v/>
      </c>
      <c r="F319" s="139"/>
      <c r="G319" s="139"/>
      <c r="H319" s="139" t="str">
        <f t="shared" si="10"/>
        <v/>
      </c>
      <c r="I319" s="139" t="str">
        <f>IF('For Estimators'!X319*6300 = 0,"",'For Estimators'!X319*6300)</f>
        <v/>
      </c>
      <c r="J319" s="139" t="str">
        <f>IF('For Estimators'!Z319*5200 = 0,"",'For Estimators'!Z319*5200)</f>
        <v/>
      </c>
      <c r="K319" s="139" t="str">
        <f t="shared" si="11"/>
        <v/>
      </c>
      <c r="L319" s="139" t="str">
        <f>IF(AND('For Estimators'!X319 = 0,  'For Estimators'!Z319 = 0),"",61000)</f>
        <v/>
      </c>
      <c r="M319" s="185" t="str">
        <f>IF('For Estimators'!W319="", "",'For Estimators'!W319)</f>
        <v/>
      </c>
      <c r="N319" s="139" t="str">
        <f>IF('For Estimators'!AA319="", "",'For Estimators'!AA319)</f>
        <v/>
      </c>
    </row>
    <row r="320" spans="1:14" x14ac:dyDescent="0.25">
      <c r="A320" s="241" t="str">
        <f>IF('For Requestors'!C315=0,"",'For Requestors'!C315)</f>
        <v/>
      </c>
      <c r="B320" s="175" t="str">
        <f>IFERROR('For Estimators'!V320*$O$4,"")</f>
        <v/>
      </c>
      <c r="C320" s="111" t="str">
        <f>IF('For Estimators'!X320*60000 = 0,"",'For Estimators'!X320*60000)</f>
        <v/>
      </c>
      <c r="D320" s="139"/>
      <c r="E320" s="139" t="str">
        <f>IF('For Estimators'!Y320*10000 = 0,"",'For Estimators'!Y320*10000)</f>
        <v/>
      </c>
      <c r="F320" s="139"/>
      <c r="G320" s="139"/>
      <c r="H320" s="139" t="str">
        <f t="shared" si="10"/>
        <v/>
      </c>
      <c r="I320" s="139" t="str">
        <f>IF('For Estimators'!X320*6300 = 0,"",'For Estimators'!X320*6300)</f>
        <v/>
      </c>
      <c r="J320" s="139" t="str">
        <f>IF('For Estimators'!Z320*5200 = 0,"",'For Estimators'!Z320*5200)</f>
        <v/>
      </c>
      <c r="K320" s="139" t="str">
        <f t="shared" si="11"/>
        <v/>
      </c>
      <c r="L320" s="139" t="str">
        <f>IF(AND('For Estimators'!X320 = 0,  'For Estimators'!Z320 = 0),"",61000)</f>
        <v/>
      </c>
      <c r="M320" s="185" t="str">
        <f>IF('For Estimators'!W320="", "",'For Estimators'!W320)</f>
        <v/>
      </c>
      <c r="N320" s="139" t="str">
        <f>IF('For Estimators'!AA320="", "",'For Estimators'!AA320)</f>
        <v/>
      </c>
    </row>
    <row r="321" spans="1:14" x14ac:dyDescent="0.25">
      <c r="A321" s="241" t="str">
        <f>IF('For Requestors'!C316=0,"",'For Requestors'!C316)</f>
        <v/>
      </c>
      <c r="B321" s="175" t="str">
        <f>IFERROR('For Estimators'!V321*$O$4,"")</f>
        <v/>
      </c>
      <c r="C321" s="111" t="str">
        <f>IF('For Estimators'!X321*60000 = 0,"",'For Estimators'!X321*60000)</f>
        <v/>
      </c>
      <c r="D321" s="139"/>
      <c r="E321" s="139" t="str">
        <f>IF('For Estimators'!Y321*10000 = 0,"",'For Estimators'!Y321*10000)</f>
        <v/>
      </c>
      <c r="F321" s="139"/>
      <c r="G321" s="139"/>
      <c r="H321" s="139" t="str">
        <f t="shared" si="10"/>
        <v/>
      </c>
      <c r="I321" s="139" t="str">
        <f>IF('For Estimators'!X321*6300 = 0,"",'For Estimators'!X321*6300)</f>
        <v/>
      </c>
      <c r="J321" s="139" t="str">
        <f>IF('For Estimators'!Z321*5200 = 0,"",'For Estimators'!Z321*5200)</f>
        <v/>
      </c>
      <c r="K321" s="139" t="str">
        <f t="shared" si="11"/>
        <v/>
      </c>
      <c r="L321" s="139" t="str">
        <f>IF(AND('For Estimators'!X321 = 0,  'For Estimators'!Z321 = 0),"",61000)</f>
        <v/>
      </c>
      <c r="M321" s="185" t="str">
        <f>IF('For Estimators'!W321="", "",'For Estimators'!W321)</f>
        <v/>
      </c>
      <c r="N321" s="139" t="str">
        <f>IF('For Estimators'!AA321="", "",'For Estimators'!AA321)</f>
        <v/>
      </c>
    </row>
    <row r="322" spans="1:14" x14ac:dyDescent="0.25">
      <c r="A322" s="241" t="str">
        <f>IF('For Requestors'!C317=0,"",'For Requestors'!C317)</f>
        <v/>
      </c>
      <c r="B322" s="175" t="str">
        <f>IFERROR('For Estimators'!V322*$O$4,"")</f>
        <v/>
      </c>
      <c r="C322" s="111" t="str">
        <f>IF('For Estimators'!X322*60000 = 0,"",'For Estimators'!X322*60000)</f>
        <v/>
      </c>
      <c r="D322" s="139"/>
      <c r="E322" s="139" t="str">
        <f>IF('For Estimators'!Y322*10000 = 0,"",'For Estimators'!Y322*10000)</f>
        <v/>
      </c>
      <c r="F322" s="139"/>
      <c r="G322" s="139"/>
      <c r="H322" s="139" t="str">
        <f t="shared" si="10"/>
        <v/>
      </c>
      <c r="I322" s="139" t="str">
        <f>IF('For Estimators'!X322*6300 = 0,"",'For Estimators'!X322*6300)</f>
        <v/>
      </c>
      <c r="J322" s="139" t="str">
        <f>IF('For Estimators'!Z322*5200 = 0,"",'For Estimators'!Z322*5200)</f>
        <v/>
      </c>
      <c r="K322" s="139" t="str">
        <f t="shared" si="11"/>
        <v/>
      </c>
      <c r="L322" s="139" t="str">
        <f>IF(AND('For Estimators'!X322 = 0,  'For Estimators'!Z322 = 0),"",61000)</f>
        <v/>
      </c>
      <c r="M322" s="185" t="str">
        <f>IF('For Estimators'!W322="", "",'For Estimators'!W322)</f>
        <v/>
      </c>
      <c r="N322" s="139" t="str">
        <f>IF('For Estimators'!AA322="", "",'For Estimators'!AA322)</f>
        <v/>
      </c>
    </row>
    <row r="323" spans="1:14" x14ac:dyDescent="0.25">
      <c r="A323" s="241" t="str">
        <f>IF('For Requestors'!C318=0,"",'For Requestors'!C318)</f>
        <v/>
      </c>
      <c r="B323" s="175" t="str">
        <f>IFERROR('For Estimators'!V323*$O$4,"")</f>
        <v/>
      </c>
      <c r="C323" s="111" t="str">
        <f>IF('For Estimators'!X323*60000 = 0,"",'For Estimators'!X323*60000)</f>
        <v/>
      </c>
      <c r="D323" s="139"/>
      <c r="E323" s="139" t="str">
        <f>IF('For Estimators'!Y323*10000 = 0,"",'For Estimators'!Y323*10000)</f>
        <v/>
      </c>
      <c r="F323" s="139"/>
      <c r="G323" s="139"/>
      <c r="H323" s="139" t="str">
        <f t="shared" si="10"/>
        <v/>
      </c>
      <c r="I323" s="139" t="str">
        <f>IF('For Estimators'!X323*6300 = 0,"",'For Estimators'!X323*6300)</f>
        <v/>
      </c>
      <c r="J323" s="139" t="str">
        <f>IF('For Estimators'!Z323*5200 = 0,"",'For Estimators'!Z323*5200)</f>
        <v/>
      </c>
      <c r="K323" s="139" t="str">
        <f t="shared" si="11"/>
        <v/>
      </c>
      <c r="L323" s="139" t="str">
        <f>IF(AND('For Estimators'!X323 = 0,  'For Estimators'!Z323 = 0),"",61000)</f>
        <v/>
      </c>
      <c r="M323" s="185" t="str">
        <f>IF('For Estimators'!W323="", "",'For Estimators'!W323)</f>
        <v/>
      </c>
      <c r="N323" s="139" t="str">
        <f>IF('For Estimators'!AA323="", "",'For Estimators'!AA323)</f>
        <v/>
      </c>
    </row>
    <row r="324" spans="1:14" x14ac:dyDescent="0.25">
      <c r="A324" s="241" t="str">
        <f>IF('For Requestors'!C319=0,"",'For Requestors'!C319)</f>
        <v/>
      </c>
      <c r="B324" s="175" t="str">
        <f>IFERROR('For Estimators'!V324*$O$4,"")</f>
        <v/>
      </c>
      <c r="C324" s="111" t="str">
        <f>IF('For Estimators'!X324*60000 = 0,"",'For Estimators'!X324*60000)</f>
        <v/>
      </c>
      <c r="D324" s="139"/>
      <c r="E324" s="139" t="str">
        <f>IF('For Estimators'!Y324*10000 = 0,"",'For Estimators'!Y324*10000)</f>
        <v/>
      </c>
      <c r="F324" s="139"/>
      <c r="G324" s="139"/>
      <c r="H324" s="139" t="str">
        <f t="shared" si="10"/>
        <v/>
      </c>
      <c r="I324" s="139" t="str">
        <f>IF('For Estimators'!X324*6300 = 0,"",'For Estimators'!X324*6300)</f>
        <v/>
      </c>
      <c r="J324" s="139" t="str">
        <f>IF('For Estimators'!Z324*5200 = 0,"",'For Estimators'!Z324*5200)</f>
        <v/>
      </c>
      <c r="K324" s="139" t="str">
        <f t="shared" si="11"/>
        <v/>
      </c>
      <c r="L324" s="139" t="str">
        <f>IF(AND('For Estimators'!X324 = 0,  'For Estimators'!Z324 = 0),"",61000)</f>
        <v/>
      </c>
      <c r="M324" s="185" t="str">
        <f>IF('For Estimators'!W324="", "",'For Estimators'!W324)</f>
        <v/>
      </c>
      <c r="N324" s="139" t="str">
        <f>IF('For Estimators'!AA324="", "",'For Estimators'!AA324)</f>
        <v/>
      </c>
    </row>
    <row r="325" spans="1:14" x14ac:dyDescent="0.25">
      <c r="A325" s="241" t="str">
        <f>IF('For Requestors'!C320=0,"",'For Requestors'!C320)</f>
        <v/>
      </c>
      <c r="B325" s="175" t="str">
        <f>IFERROR('For Estimators'!V325*$O$4,"")</f>
        <v/>
      </c>
      <c r="C325" s="111" t="str">
        <f>IF('For Estimators'!X325*60000 = 0,"",'For Estimators'!X325*60000)</f>
        <v/>
      </c>
      <c r="D325" s="139"/>
      <c r="E325" s="139" t="str">
        <f>IF('For Estimators'!Y325*10000 = 0,"",'For Estimators'!Y325*10000)</f>
        <v/>
      </c>
      <c r="F325" s="139"/>
      <c r="G325" s="139"/>
      <c r="H325" s="139" t="str">
        <f t="shared" si="10"/>
        <v/>
      </c>
      <c r="I325" s="139" t="str">
        <f>IF('For Estimators'!X325*6300 = 0,"",'For Estimators'!X325*6300)</f>
        <v/>
      </c>
      <c r="J325" s="139" t="str">
        <f>IF('For Estimators'!Z325*5200 = 0,"",'For Estimators'!Z325*5200)</f>
        <v/>
      </c>
      <c r="K325" s="139" t="str">
        <f t="shared" si="11"/>
        <v/>
      </c>
      <c r="L325" s="139" t="str">
        <f>IF(AND('For Estimators'!X325 = 0,  'For Estimators'!Z325 = 0),"",61000)</f>
        <v/>
      </c>
      <c r="M325" s="185" t="str">
        <f>IF('For Estimators'!W325="", "",'For Estimators'!W325)</f>
        <v/>
      </c>
      <c r="N325" s="139" t="str">
        <f>IF('For Estimators'!AA325="", "",'For Estimators'!AA325)</f>
        <v/>
      </c>
    </row>
    <row r="326" spans="1:14" x14ac:dyDescent="0.25">
      <c r="A326" s="241" t="str">
        <f>IF('For Requestors'!C321=0,"",'For Requestors'!C321)</f>
        <v/>
      </c>
      <c r="B326" s="175" t="str">
        <f>IFERROR('For Estimators'!V326*$O$4,"")</f>
        <v/>
      </c>
      <c r="C326" s="111" t="str">
        <f>IF('For Estimators'!X326*60000 = 0,"",'For Estimators'!X326*60000)</f>
        <v/>
      </c>
      <c r="D326" s="139"/>
      <c r="E326" s="139" t="str">
        <f>IF('For Estimators'!Y326*10000 = 0,"",'For Estimators'!Y326*10000)</f>
        <v/>
      </c>
      <c r="F326" s="139"/>
      <c r="G326" s="139"/>
      <c r="H326" s="139" t="str">
        <f t="shared" si="10"/>
        <v/>
      </c>
      <c r="I326" s="139" t="str">
        <f>IF('For Estimators'!X326*6300 = 0,"",'For Estimators'!X326*6300)</f>
        <v/>
      </c>
      <c r="J326" s="139" t="str">
        <f>IF('For Estimators'!Z326*5200 = 0,"",'For Estimators'!Z326*5200)</f>
        <v/>
      </c>
      <c r="K326" s="139" t="str">
        <f t="shared" si="11"/>
        <v/>
      </c>
      <c r="L326" s="139" t="str">
        <f>IF(AND('For Estimators'!X326 = 0,  'For Estimators'!Z326 = 0),"",61000)</f>
        <v/>
      </c>
      <c r="M326" s="185" t="str">
        <f>IF('For Estimators'!W326="", "",'For Estimators'!W326)</f>
        <v/>
      </c>
      <c r="N326" s="139" t="str">
        <f>IF('For Estimators'!AA326="", "",'For Estimators'!AA326)</f>
        <v/>
      </c>
    </row>
    <row r="327" spans="1:14" x14ac:dyDescent="0.25">
      <c r="A327" s="241" t="str">
        <f>IF('For Requestors'!C322=0,"",'For Requestors'!C322)</f>
        <v/>
      </c>
      <c r="B327" s="175" t="str">
        <f>IFERROR('For Estimators'!V327*$O$4,"")</f>
        <v/>
      </c>
      <c r="C327" s="111" t="str">
        <f>IF('For Estimators'!X327*60000 = 0,"",'For Estimators'!X327*60000)</f>
        <v/>
      </c>
      <c r="D327" s="139"/>
      <c r="E327" s="139" t="str">
        <f>IF('For Estimators'!Y327*10000 = 0,"",'For Estimators'!Y327*10000)</f>
        <v/>
      </c>
      <c r="F327" s="139"/>
      <c r="G327" s="139"/>
      <c r="H327" s="139" t="str">
        <f t="shared" si="10"/>
        <v/>
      </c>
      <c r="I327" s="139" t="str">
        <f>IF('For Estimators'!X327*6300 = 0,"",'For Estimators'!X327*6300)</f>
        <v/>
      </c>
      <c r="J327" s="139" t="str">
        <f>IF('For Estimators'!Z327*5200 = 0,"",'For Estimators'!Z327*5200)</f>
        <v/>
      </c>
      <c r="K327" s="139" t="str">
        <f t="shared" si="11"/>
        <v/>
      </c>
      <c r="L327" s="139" t="str">
        <f>IF(AND('For Estimators'!X327 = 0,  'For Estimators'!Z327 = 0),"",61000)</f>
        <v/>
      </c>
      <c r="M327" s="185" t="str">
        <f>IF('For Estimators'!W327="", "",'For Estimators'!W327)</f>
        <v/>
      </c>
      <c r="N327" s="139" t="str">
        <f>IF('For Estimators'!AA327="", "",'For Estimators'!AA327)</f>
        <v/>
      </c>
    </row>
    <row r="328" spans="1:14" x14ac:dyDescent="0.25">
      <c r="A328" s="241" t="str">
        <f>IF('For Requestors'!C323=0,"",'For Requestors'!C323)</f>
        <v/>
      </c>
      <c r="B328" s="175" t="str">
        <f>IFERROR('For Estimators'!V328*$O$4,"")</f>
        <v/>
      </c>
      <c r="C328" s="111" t="str">
        <f>IF('For Estimators'!X328*60000 = 0,"",'For Estimators'!X328*60000)</f>
        <v/>
      </c>
      <c r="D328" s="139"/>
      <c r="E328" s="139" t="str">
        <f>IF('For Estimators'!Y328*10000 = 0,"",'For Estimators'!Y328*10000)</f>
        <v/>
      </c>
      <c r="F328" s="139"/>
      <c r="G328" s="139"/>
      <c r="H328" s="139" t="str">
        <f t="shared" si="10"/>
        <v/>
      </c>
      <c r="I328" s="139" t="str">
        <f>IF('For Estimators'!X328*6300 = 0,"",'For Estimators'!X328*6300)</f>
        <v/>
      </c>
      <c r="J328" s="139" t="str">
        <f>IF('For Estimators'!Z328*5200 = 0,"",'For Estimators'!Z328*5200)</f>
        <v/>
      </c>
      <c r="K328" s="139" t="str">
        <f t="shared" si="11"/>
        <v/>
      </c>
      <c r="L328" s="139" t="str">
        <f>IF(AND('For Estimators'!X328 = 0,  'For Estimators'!Z328 = 0),"",61000)</f>
        <v/>
      </c>
      <c r="M328" s="185" t="str">
        <f>IF('For Estimators'!W328="", "",'For Estimators'!W328)</f>
        <v/>
      </c>
      <c r="N328" s="139" t="str">
        <f>IF('For Estimators'!AA328="", "",'For Estimators'!AA328)</f>
        <v/>
      </c>
    </row>
    <row r="329" spans="1:14" x14ac:dyDescent="0.25">
      <c r="A329" s="241" t="str">
        <f>IF('For Requestors'!C324=0,"",'For Requestors'!C324)</f>
        <v/>
      </c>
      <c r="B329" s="175" t="str">
        <f>IFERROR('For Estimators'!V329*$O$4,"")</f>
        <v/>
      </c>
      <c r="C329" s="111" t="str">
        <f>IF('For Estimators'!X329*60000 = 0,"",'For Estimators'!X329*60000)</f>
        <v/>
      </c>
      <c r="D329" s="139"/>
      <c r="E329" s="139" t="str">
        <f>IF('For Estimators'!Y329*10000 = 0,"",'For Estimators'!Y329*10000)</f>
        <v/>
      </c>
      <c r="F329" s="139"/>
      <c r="G329" s="139"/>
      <c r="H329" s="139" t="str">
        <f t="shared" si="10"/>
        <v/>
      </c>
      <c r="I329" s="139" t="str">
        <f>IF('For Estimators'!X329*6300 = 0,"",'For Estimators'!X329*6300)</f>
        <v/>
      </c>
      <c r="J329" s="139" t="str">
        <f>IF('For Estimators'!Z329*5200 = 0,"",'For Estimators'!Z329*5200)</f>
        <v/>
      </c>
      <c r="K329" s="139" t="str">
        <f t="shared" si="11"/>
        <v/>
      </c>
      <c r="L329" s="139" t="str">
        <f>IF(AND('For Estimators'!X329 = 0,  'For Estimators'!Z329 = 0),"",61000)</f>
        <v/>
      </c>
      <c r="M329" s="185" t="str">
        <f>IF('For Estimators'!W329="", "",'For Estimators'!W329)</f>
        <v/>
      </c>
      <c r="N329" s="139" t="str">
        <f>IF('For Estimators'!AA329="", "",'For Estimators'!AA329)</f>
        <v/>
      </c>
    </row>
    <row r="330" spans="1:14" x14ac:dyDescent="0.25">
      <c r="A330" s="241" t="str">
        <f>IF('For Requestors'!C325=0,"",'For Requestors'!C325)</f>
        <v/>
      </c>
      <c r="B330" s="175" t="str">
        <f>IFERROR('For Estimators'!V330*$O$4,"")</f>
        <v/>
      </c>
      <c r="C330" s="111" t="str">
        <f>IF('For Estimators'!X330*60000 = 0,"",'For Estimators'!X330*60000)</f>
        <v/>
      </c>
      <c r="D330" s="139"/>
      <c r="E330" s="139" t="str">
        <f>IF('For Estimators'!Y330*10000 = 0,"",'For Estimators'!Y330*10000)</f>
        <v/>
      </c>
      <c r="F330" s="139"/>
      <c r="G330" s="139"/>
      <c r="H330" s="139" t="str">
        <f t="shared" si="10"/>
        <v/>
      </c>
      <c r="I330" s="139" t="str">
        <f>IF('For Estimators'!X330*6300 = 0,"",'For Estimators'!X330*6300)</f>
        <v/>
      </c>
      <c r="J330" s="139" t="str">
        <f>IF('For Estimators'!Z330*5200 = 0,"",'For Estimators'!Z330*5200)</f>
        <v/>
      </c>
      <c r="K330" s="139" t="str">
        <f t="shared" si="11"/>
        <v/>
      </c>
      <c r="L330" s="139" t="str">
        <f>IF(AND('For Estimators'!X330 = 0,  'For Estimators'!Z330 = 0),"",61000)</f>
        <v/>
      </c>
      <c r="M330" s="185" t="str">
        <f>IF('For Estimators'!W330="", "",'For Estimators'!W330)</f>
        <v/>
      </c>
      <c r="N330" s="139" t="str">
        <f>IF('For Estimators'!AA330="", "",'For Estimators'!AA330)</f>
        <v/>
      </c>
    </row>
    <row r="331" spans="1:14" x14ac:dyDescent="0.25">
      <c r="A331" s="241" t="str">
        <f>IF('For Requestors'!C326=0,"",'For Requestors'!C326)</f>
        <v/>
      </c>
      <c r="B331" s="175" t="str">
        <f>IFERROR('For Estimators'!V331*$O$4,"")</f>
        <v/>
      </c>
      <c r="C331" s="111" t="str">
        <f>IF('For Estimators'!X331*60000 = 0,"",'For Estimators'!X331*60000)</f>
        <v/>
      </c>
      <c r="D331" s="139"/>
      <c r="E331" s="139" t="str">
        <f>IF('For Estimators'!Y331*10000 = 0,"",'For Estimators'!Y331*10000)</f>
        <v/>
      </c>
      <c r="F331" s="139"/>
      <c r="G331" s="139"/>
      <c r="H331" s="139" t="str">
        <f t="shared" ref="H331:H394" si="12">IF(A331&lt;&gt;"",10200,"")</f>
        <v/>
      </c>
      <c r="I331" s="139" t="str">
        <f>IF('For Estimators'!X331*6300 = 0,"",'For Estimators'!X331*6300)</f>
        <v/>
      </c>
      <c r="J331" s="139" t="str">
        <f>IF('For Estimators'!Z331*5200 = 0,"",'For Estimators'!Z331*5200)</f>
        <v/>
      </c>
      <c r="K331" s="139" t="str">
        <f t="shared" ref="K331:K394" si="13">IF(G331&lt;&gt;0,1000,"")</f>
        <v/>
      </c>
      <c r="L331" s="139" t="str">
        <f>IF(AND('For Estimators'!X331 = 0,  'For Estimators'!Z331 = 0),"",61000)</f>
        <v/>
      </c>
      <c r="M331" s="185" t="str">
        <f>IF('For Estimators'!W331="", "",'For Estimators'!W331)</f>
        <v/>
      </c>
      <c r="N331" s="139" t="str">
        <f>IF('For Estimators'!AA331="", "",'For Estimators'!AA331)</f>
        <v/>
      </c>
    </row>
    <row r="332" spans="1:14" x14ac:dyDescent="0.25">
      <c r="A332" s="241" t="str">
        <f>IF('For Requestors'!C327=0,"",'For Requestors'!C327)</f>
        <v/>
      </c>
      <c r="B332" s="175" t="str">
        <f>IFERROR('For Estimators'!V332*$O$4,"")</f>
        <v/>
      </c>
      <c r="C332" s="111" t="str">
        <f>IF('For Estimators'!X332*60000 = 0,"",'For Estimators'!X332*60000)</f>
        <v/>
      </c>
      <c r="D332" s="139"/>
      <c r="E332" s="139" t="str">
        <f>IF('For Estimators'!Y332*10000 = 0,"",'For Estimators'!Y332*10000)</f>
        <v/>
      </c>
      <c r="F332" s="139"/>
      <c r="G332" s="139"/>
      <c r="H332" s="139" t="str">
        <f t="shared" si="12"/>
        <v/>
      </c>
      <c r="I332" s="139" t="str">
        <f>IF('For Estimators'!X332*6300 = 0,"",'For Estimators'!X332*6300)</f>
        <v/>
      </c>
      <c r="J332" s="139" t="str">
        <f>IF('For Estimators'!Z332*5200 = 0,"",'For Estimators'!Z332*5200)</f>
        <v/>
      </c>
      <c r="K332" s="139" t="str">
        <f t="shared" si="13"/>
        <v/>
      </c>
      <c r="L332" s="139" t="str">
        <f>IF(AND('For Estimators'!X332 = 0,  'For Estimators'!Z332 = 0),"",61000)</f>
        <v/>
      </c>
      <c r="M332" s="185" t="str">
        <f>IF('For Estimators'!W332="", "",'For Estimators'!W332)</f>
        <v/>
      </c>
      <c r="N332" s="139" t="str">
        <f>IF('For Estimators'!AA332="", "",'For Estimators'!AA332)</f>
        <v/>
      </c>
    </row>
    <row r="333" spans="1:14" x14ac:dyDescent="0.25">
      <c r="A333" s="241" t="str">
        <f>IF('For Requestors'!C328=0,"",'For Requestors'!C328)</f>
        <v/>
      </c>
      <c r="B333" s="175" t="str">
        <f>IFERROR('For Estimators'!V333*$O$4,"")</f>
        <v/>
      </c>
      <c r="C333" s="111" t="str">
        <f>IF('For Estimators'!X333*60000 = 0,"",'For Estimators'!X333*60000)</f>
        <v/>
      </c>
      <c r="D333" s="139"/>
      <c r="E333" s="139" t="str">
        <f>IF('For Estimators'!Y333*10000 = 0,"",'For Estimators'!Y333*10000)</f>
        <v/>
      </c>
      <c r="F333" s="139"/>
      <c r="G333" s="139"/>
      <c r="H333" s="139" t="str">
        <f t="shared" si="12"/>
        <v/>
      </c>
      <c r="I333" s="139" t="str">
        <f>IF('For Estimators'!X333*6300 = 0,"",'For Estimators'!X333*6300)</f>
        <v/>
      </c>
      <c r="J333" s="139" t="str">
        <f>IF('For Estimators'!Z333*5200 = 0,"",'For Estimators'!Z333*5200)</f>
        <v/>
      </c>
      <c r="K333" s="139" t="str">
        <f t="shared" si="13"/>
        <v/>
      </c>
      <c r="L333" s="139" t="str">
        <f>IF(AND('For Estimators'!X333 = 0,  'For Estimators'!Z333 = 0),"",61000)</f>
        <v/>
      </c>
      <c r="M333" s="185" t="str">
        <f>IF('For Estimators'!W333="", "",'For Estimators'!W333)</f>
        <v/>
      </c>
      <c r="N333" s="139" t="str">
        <f>IF('For Estimators'!AA333="", "",'For Estimators'!AA333)</f>
        <v/>
      </c>
    </row>
    <row r="334" spans="1:14" x14ac:dyDescent="0.25">
      <c r="A334" s="241" t="str">
        <f>IF('For Requestors'!C329=0,"",'For Requestors'!C329)</f>
        <v/>
      </c>
      <c r="B334" s="175" t="str">
        <f>IFERROR('For Estimators'!V334*$O$4,"")</f>
        <v/>
      </c>
      <c r="C334" s="111" t="str">
        <f>IF('For Estimators'!X334*60000 = 0,"",'For Estimators'!X334*60000)</f>
        <v/>
      </c>
      <c r="D334" s="139"/>
      <c r="E334" s="139" t="str">
        <f>IF('For Estimators'!Y334*10000 = 0,"",'For Estimators'!Y334*10000)</f>
        <v/>
      </c>
      <c r="F334" s="139"/>
      <c r="G334" s="139"/>
      <c r="H334" s="139" t="str">
        <f t="shared" si="12"/>
        <v/>
      </c>
      <c r="I334" s="139" t="str">
        <f>IF('For Estimators'!X334*6300 = 0,"",'For Estimators'!X334*6300)</f>
        <v/>
      </c>
      <c r="J334" s="139" t="str">
        <f>IF('For Estimators'!Z334*5200 = 0,"",'For Estimators'!Z334*5200)</f>
        <v/>
      </c>
      <c r="K334" s="139" t="str">
        <f t="shared" si="13"/>
        <v/>
      </c>
      <c r="L334" s="139" t="str">
        <f>IF(AND('For Estimators'!X334 = 0,  'For Estimators'!Z334 = 0),"",61000)</f>
        <v/>
      </c>
      <c r="M334" s="185" t="str">
        <f>IF('For Estimators'!W334="", "",'For Estimators'!W334)</f>
        <v/>
      </c>
      <c r="N334" s="139" t="str">
        <f>IF('For Estimators'!AA334="", "",'For Estimators'!AA334)</f>
        <v/>
      </c>
    </row>
    <row r="335" spans="1:14" x14ac:dyDescent="0.25">
      <c r="A335" s="241" t="str">
        <f>IF('For Requestors'!C330=0,"",'For Requestors'!C330)</f>
        <v/>
      </c>
      <c r="B335" s="175" t="str">
        <f>IFERROR('For Estimators'!V335*$O$4,"")</f>
        <v/>
      </c>
      <c r="C335" s="111" t="str">
        <f>IF('For Estimators'!X335*60000 = 0,"",'For Estimators'!X335*60000)</f>
        <v/>
      </c>
      <c r="D335" s="139"/>
      <c r="E335" s="139" t="str">
        <f>IF('For Estimators'!Y335*10000 = 0,"",'For Estimators'!Y335*10000)</f>
        <v/>
      </c>
      <c r="F335" s="139"/>
      <c r="G335" s="139"/>
      <c r="H335" s="139" t="str">
        <f t="shared" si="12"/>
        <v/>
      </c>
      <c r="I335" s="139" t="str">
        <f>IF('For Estimators'!X335*6300 = 0,"",'For Estimators'!X335*6300)</f>
        <v/>
      </c>
      <c r="J335" s="139" t="str">
        <f>IF('For Estimators'!Z335*5200 = 0,"",'For Estimators'!Z335*5200)</f>
        <v/>
      </c>
      <c r="K335" s="139" t="str">
        <f t="shared" si="13"/>
        <v/>
      </c>
      <c r="L335" s="139" t="str">
        <f>IF(AND('For Estimators'!X335 = 0,  'For Estimators'!Z335 = 0),"",61000)</f>
        <v/>
      </c>
      <c r="M335" s="185" t="str">
        <f>IF('For Estimators'!W335="", "",'For Estimators'!W335)</f>
        <v/>
      </c>
      <c r="N335" s="139" t="str">
        <f>IF('For Estimators'!AA335="", "",'For Estimators'!AA335)</f>
        <v/>
      </c>
    </row>
    <row r="336" spans="1:14" x14ac:dyDescent="0.25">
      <c r="A336" s="241" t="str">
        <f>IF('For Requestors'!C331=0,"",'For Requestors'!C331)</f>
        <v/>
      </c>
      <c r="B336" s="175" t="str">
        <f>IFERROR('For Estimators'!V336*$O$4,"")</f>
        <v/>
      </c>
      <c r="C336" s="111" t="str">
        <f>IF('For Estimators'!X336*60000 = 0,"",'For Estimators'!X336*60000)</f>
        <v/>
      </c>
      <c r="D336" s="139"/>
      <c r="E336" s="139" t="str">
        <f>IF('For Estimators'!Y336*10000 = 0,"",'For Estimators'!Y336*10000)</f>
        <v/>
      </c>
      <c r="F336" s="139"/>
      <c r="G336" s="139"/>
      <c r="H336" s="139" t="str">
        <f t="shared" si="12"/>
        <v/>
      </c>
      <c r="I336" s="139" t="str">
        <f>IF('For Estimators'!X336*6300 = 0,"",'For Estimators'!X336*6300)</f>
        <v/>
      </c>
      <c r="J336" s="139" t="str">
        <f>IF('For Estimators'!Z336*5200 = 0,"",'For Estimators'!Z336*5200)</f>
        <v/>
      </c>
      <c r="K336" s="139" t="str">
        <f t="shared" si="13"/>
        <v/>
      </c>
      <c r="L336" s="139" t="str">
        <f>IF(AND('For Estimators'!X336 = 0,  'For Estimators'!Z336 = 0),"",61000)</f>
        <v/>
      </c>
      <c r="M336" s="185" t="str">
        <f>IF('For Estimators'!W336="", "",'For Estimators'!W336)</f>
        <v/>
      </c>
      <c r="N336" s="139" t="str">
        <f>IF('For Estimators'!AA336="", "",'For Estimators'!AA336)</f>
        <v/>
      </c>
    </row>
    <row r="337" spans="1:14" x14ac:dyDescent="0.25">
      <c r="A337" s="241" t="str">
        <f>IF('For Requestors'!C332=0,"",'For Requestors'!C332)</f>
        <v/>
      </c>
      <c r="B337" s="175" t="str">
        <f>IFERROR('For Estimators'!V337*$O$4,"")</f>
        <v/>
      </c>
      <c r="C337" s="111" t="str">
        <f>IF('For Estimators'!X337*60000 = 0,"",'For Estimators'!X337*60000)</f>
        <v/>
      </c>
      <c r="D337" s="139"/>
      <c r="E337" s="139" t="str">
        <f>IF('For Estimators'!Y337*10000 = 0,"",'For Estimators'!Y337*10000)</f>
        <v/>
      </c>
      <c r="F337" s="139"/>
      <c r="G337" s="139"/>
      <c r="H337" s="139" t="str">
        <f t="shared" si="12"/>
        <v/>
      </c>
      <c r="I337" s="139" t="str">
        <f>IF('For Estimators'!X337*6300 = 0,"",'For Estimators'!X337*6300)</f>
        <v/>
      </c>
      <c r="J337" s="139" t="str">
        <f>IF('For Estimators'!Z337*5200 = 0,"",'For Estimators'!Z337*5200)</f>
        <v/>
      </c>
      <c r="K337" s="139" t="str">
        <f t="shared" si="13"/>
        <v/>
      </c>
      <c r="L337" s="139" t="str">
        <f>IF(AND('For Estimators'!X337 = 0,  'For Estimators'!Z337 = 0),"",61000)</f>
        <v/>
      </c>
      <c r="M337" s="185" t="str">
        <f>IF('For Estimators'!W337="", "",'For Estimators'!W337)</f>
        <v/>
      </c>
      <c r="N337" s="139" t="str">
        <f>IF('For Estimators'!AA337="", "",'For Estimators'!AA337)</f>
        <v/>
      </c>
    </row>
    <row r="338" spans="1:14" x14ac:dyDescent="0.25">
      <c r="A338" s="241" t="str">
        <f>IF('For Requestors'!C333=0,"",'For Requestors'!C333)</f>
        <v/>
      </c>
      <c r="B338" s="175" t="str">
        <f>IFERROR('For Estimators'!V338*$O$4,"")</f>
        <v/>
      </c>
      <c r="C338" s="111" t="str">
        <f>IF('For Estimators'!X338*60000 = 0,"",'For Estimators'!X338*60000)</f>
        <v/>
      </c>
      <c r="D338" s="139"/>
      <c r="E338" s="139" t="str">
        <f>IF('For Estimators'!Y338*10000 = 0,"",'For Estimators'!Y338*10000)</f>
        <v/>
      </c>
      <c r="F338" s="139"/>
      <c r="G338" s="139"/>
      <c r="H338" s="139" t="str">
        <f t="shared" si="12"/>
        <v/>
      </c>
      <c r="I338" s="139" t="str">
        <f>IF('For Estimators'!X338*6300 = 0,"",'For Estimators'!X338*6300)</f>
        <v/>
      </c>
      <c r="J338" s="139" t="str">
        <f>IF('For Estimators'!Z338*5200 = 0,"",'For Estimators'!Z338*5200)</f>
        <v/>
      </c>
      <c r="K338" s="139" t="str">
        <f t="shared" si="13"/>
        <v/>
      </c>
      <c r="L338" s="139" t="str">
        <f>IF(AND('For Estimators'!X338 = 0,  'For Estimators'!Z338 = 0),"",61000)</f>
        <v/>
      </c>
      <c r="M338" s="185" t="str">
        <f>IF('For Estimators'!W338="", "",'For Estimators'!W338)</f>
        <v/>
      </c>
      <c r="N338" s="139" t="str">
        <f>IF('For Estimators'!AA338="", "",'For Estimators'!AA338)</f>
        <v/>
      </c>
    </row>
    <row r="339" spans="1:14" x14ac:dyDescent="0.25">
      <c r="A339" s="241" t="str">
        <f>IF('For Requestors'!C334=0,"",'For Requestors'!C334)</f>
        <v/>
      </c>
      <c r="B339" s="175" t="str">
        <f>IFERROR('For Estimators'!V339*$O$4,"")</f>
        <v/>
      </c>
      <c r="C339" s="111" t="str">
        <f>IF('For Estimators'!X339*60000 = 0,"",'For Estimators'!X339*60000)</f>
        <v/>
      </c>
      <c r="D339" s="139"/>
      <c r="E339" s="139" t="str">
        <f>IF('For Estimators'!Y339*10000 = 0,"",'For Estimators'!Y339*10000)</f>
        <v/>
      </c>
      <c r="F339" s="139"/>
      <c r="G339" s="139"/>
      <c r="H339" s="139" t="str">
        <f t="shared" si="12"/>
        <v/>
      </c>
      <c r="I339" s="139" t="str">
        <f>IF('For Estimators'!X339*6300 = 0,"",'For Estimators'!X339*6300)</f>
        <v/>
      </c>
      <c r="J339" s="139" t="str">
        <f>IF('For Estimators'!Z339*5200 = 0,"",'For Estimators'!Z339*5200)</f>
        <v/>
      </c>
      <c r="K339" s="139" t="str">
        <f t="shared" si="13"/>
        <v/>
      </c>
      <c r="L339" s="139" t="str">
        <f>IF(AND('For Estimators'!X339 = 0,  'For Estimators'!Z339 = 0),"",61000)</f>
        <v/>
      </c>
      <c r="M339" s="185" t="str">
        <f>IF('For Estimators'!W339="", "",'For Estimators'!W339)</f>
        <v/>
      </c>
      <c r="N339" s="139" t="str">
        <f>IF('For Estimators'!AA339="", "",'For Estimators'!AA339)</f>
        <v/>
      </c>
    </row>
    <row r="340" spans="1:14" x14ac:dyDescent="0.25">
      <c r="A340" s="241" t="str">
        <f>IF('For Requestors'!C335=0,"",'For Requestors'!C335)</f>
        <v/>
      </c>
      <c r="B340" s="175" t="str">
        <f>IFERROR('For Estimators'!V340*$O$4,"")</f>
        <v/>
      </c>
      <c r="C340" s="111" t="str">
        <f>IF('For Estimators'!X340*60000 = 0,"",'For Estimators'!X340*60000)</f>
        <v/>
      </c>
      <c r="D340" s="139"/>
      <c r="E340" s="139" t="str">
        <f>IF('For Estimators'!Y340*10000 = 0,"",'For Estimators'!Y340*10000)</f>
        <v/>
      </c>
      <c r="F340" s="139"/>
      <c r="G340" s="139"/>
      <c r="H340" s="139" t="str">
        <f t="shared" si="12"/>
        <v/>
      </c>
      <c r="I340" s="139" t="str">
        <f>IF('For Estimators'!X340*6300 = 0,"",'For Estimators'!X340*6300)</f>
        <v/>
      </c>
      <c r="J340" s="139" t="str">
        <f>IF('For Estimators'!Z340*5200 = 0,"",'For Estimators'!Z340*5200)</f>
        <v/>
      </c>
      <c r="K340" s="139" t="str">
        <f t="shared" si="13"/>
        <v/>
      </c>
      <c r="L340" s="139" t="str">
        <f>IF(AND('For Estimators'!X340 = 0,  'For Estimators'!Z340 = 0),"",61000)</f>
        <v/>
      </c>
      <c r="M340" s="185" t="str">
        <f>IF('For Estimators'!W340="", "",'For Estimators'!W340)</f>
        <v/>
      </c>
      <c r="N340" s="139" t="str">
        <f>IF('For Estimators'!AA340="", "",'For Estimators'!AA340)</f>
        <v/>
      </c>
    </row>
    <row r="341" spans="1:14" x14ac:dyDescent="0.25">
      <c r="A341" s="241" t="str">
        <f>IF('For Requestors'!C336=0,"",'For Requestors'!C336)</f>
        <v/>
      </c>
      <c r="B341" s="175" t="str">
        <f>IFERROR('For Estimators'!V341*$O$4,"")</f>
        <v/>
      </c>
      <c r="C341" s="111" t="str">
        <f>IF('For Estimators'!X341*60000 = 0,"",'For Estimators'!X341*60000)</f>
        <v/>
      </c>
      <c r="D341" s="139"/>
      <c r="E341" s="139" t="str">
        <f>IF('For Estimators'!Y341*10000 = 0,"",'For Estimators'!Y341*10000)</f>
        <v/>
      </c>
      <c r="F341" s="139"/>
      <c r="G341" s="139"/>
      <c r="H341" s="139" t="str">
        <f t="shared" si="12"/>
        <v/>
      </c>
      <c r="I341" s="139" t="str">
        <f>IF('For Estimators'!X341*6300 = 0,"",'For Estimators'!X341*6300)</f>
        <v/>
      </c>
      <c r="J341" s="139" t="str">
        <f>IF('For Estimators'!Z341*5200 = 0,"",'For Estimators'!Z341*5200)</f>
        <v/>
      </c>
      <c r="K341" s="139" t="str">
        <f t="shared" si="13"/>
        <v/>
      </c>
      <c r="L341" s="139" t="str">
        <f>IF(AND('For Estimators'!X341 = 0,  'For Estimators'!Z341 = 0),"",61000)</f>
        <v/>
      </c>
      <c r="M341" s="185" t="str">
        <f>IF('For Estimators'!W341="", "",'For Estimators'!W341)</f>
        <v/>
      </c>
      <c r="N341" s="139" t="str">
        <f>IF('For Estimators'!AA341="", "",'For Estimators'!AA341)</f>
        <v/>
      </c>
    </row>
    <row r="342" spans="1:14" x14ac:dyDescent="0.25">
      <c r="A342" s="241" t="str">
        <f>IF('For Requestors'!C337=0,"",'For Requestors'!C337)</f>
        <v/>
      </c>
      <c r="B342" s="175" t="str">
        <f>IFERROR('For Estimators'!V342*$O$4,"")</f>
        <v/>
      </c>
      <c r="C342" s="111" t="str">
        <f>IF('For Estimators'!X342*60000 = 0,"",'For Estimators'!X342*60000)</f>
        <v/>
      </c>
      <c r="D342" s="139"/>
      <c r="E342" s="139" t="str">
        <f>IF('For Estimators'!Y342*10000 = 0,"",'For Estimators'!Y342*10000)</f>
        <v/>
      </c>
      <c r="F342" s="139"/>
      <c r="G342" s="139"/>
      <c r="H342" s="139" t="str">
        <f t="shared" si="12"/>
        <v/>
      </c>
      <c r="I342" s="139" t="str">
        <f>IF('For Estimators'!X342*6300 = 0,"",'For Estimators'!X342*6300)</f>
        <v/>
      </c>
      <c r="J342" s="139" t="str">
        <f>IF('For Estimators'!Z342*5200 = 0,"",'For Estimators'!Z342*5200)</f>
        <v/>
      </c>
      <c r="K342" s="139" t="str">
        <f t="shared" si="13"/>
        <v/>
      </c>
      <c r="L342" s="139" t="str">
        <f>IF(AND('For Estimators'!X342 = 0,  'For Estimators'!Z342 = 0),"",61000)</f>
        <v/>
      </c>
      <c r="M342" s="185" t="str">
        <f>IF('For Estimators'!W342="", "",'For Estimators'!W342)</f>
        <v/>
      </c>
      <c r="N342" s="139" t="str">
        <f>IF('For Estimators'!AA342="", "",'For Estimators'!AA342)</f>
        <v/>
      </c>
    </row>
    <row r="343" spans="1:14" x14ac:dyDescent="0.25">
      <c r="A343" s="241" t="str">
        <f>IF('For Requestors'!C338=0,"",'For Requestors'!C338)</f>
        <v/>
      </c>
      <c r="B343" s="175" t="str">
        <f>IFERROR('For Estimators'!V343*$O$4,"")</f>
        <v/>
      </c>
      <c r="C343" s="111" t="str">
        <f>IF('For Estimators'!X343*60000 = 0,"",'For Estimators'!X343*60000)</f>
        <v/>
      </c>
      <c r="D343" s="139"/>
      <c r="E343" s="139" t="str">
        <f>IF('For Estimators'!Y343*10000 = 0,"",'For Estimators'!Y343*10000)</f>
        <v/>
      </c>
      <c r="F343" s="139"/>
      <c r="G343" s="139"/>
      <c r="H343" s="139" t="str">
        <f t="shared" si="12"/>
        <v/>
      </c>
      <c r="I343" s="139" t="str">
        <f>IF('For Estimators'!X343*6300 = 0,"",'For Estimators'!X343*6300)</f>
        <v/>
      </c>
      <c r="J343" s="139" t="str">
        <f>IF('For Estimators'!Z343*5200 = 0,"",'For Estimators'!Z343*5200)</f>
        <v/>
      </c>
      <c r="K343" s="139" t="str">
        <f t="shared" si="13"/>
        <v/>
      </c>
      <c r="L343" s="139" t="str">
        <f>IF(AND('For Estimators'!X343 = 0,  'For Estimators'!Z343 = 0),"",61000)</f>
        <v/>
      </c>
      <c r="M343" s="185" t="str">
        <f>IF('For Estimators'!W343="", "",'For Estimators'!W343)</f>
        <v/>
      </c>
      <c r="N343" s="139" t="str">
        <f>IF('For Estimators'!AA343="", "",'For Estimators'!AA343)</f>
        <v/>
      </c>
    </row>
    <row r="344" spans="1:14" x14ac:dyDescent="0.25">
      <c r="A344" s="241" t="str">
        <f>IF('For Requestors'!C339=0,"",'For Requestors'!C339)</f>
        <v/>
      </c>
      <c r="B344" s="175" t="str">
        <f>IFERROR('For Estimators'!V344*$O$4,"")</f>
        <v/>
      </c>
      <c r="C344" s="111" t="str">
        <f>IF('For Estimators'!X344*60000 = 0,"",'For Estimators'!X344*60000)</f>
        <v/>
      </c>
      <c r="D344" s="139"/>
      <c r="E344" s="139" t="str">
        <f>IF('For Estimators'!Y344*10000 = 0,"",'For Estimators'!Y344*10000)</f>
        <v/>
      </c>
      <c r="F344" s="139"/>
      <c r="G344" s="139"/>
      <c r="H344" s="139" t="str">
        <f t="shared" si="12"/>
        <v/>
      </c>
      <c r="I344" s="139" t="str">
        <f>IF('For Estimators'!X344*6300 = 0,"",'For Estimators'!X344*6300)</f>
        <v/>
      </c>
      <c r="J344" s="139" t="str">
        <f>IF('For Estimators'!Z344*5200 = 0,"",'For Estimators'!Z344*5200)</f>
        <v/>
      </c>
      <c r="K344" s="139" t="str">
        <f t="shared" si="13"/>
        <v/>
      </c>
      <c r="L344" s="139" t="str">
        <f>IF(AND('For Estimators'!X344 = 0,  'For Estimators'!Z344 = 0),"",61000)</f>
        <v/>
      </c>
      <c r="M344" s="185" t="str">
        <f>IF('For Estimators'!W344="", "",'For Estimators'!W344)</f>
        <v/>
      </c>
      <c r="N344" s="139" t="str">
        <f>IF('For Estimators'!AA344="", "",'For Estimators'!AA344)</f>
        <v/>
      </c>
    </row>
    <row r="345" spans="1:14" x14ac:dyDescent="0.25">
      <c r="A345" s="241" t="str">
        <f>IF('For Requestors'!C340=0,"",'For Requestors'!C340)</f>
        <v/>
      </c>
      <c r="B345" s="175" t="str">
        <f>IFERROR('For Estimators'!V345*$O$4,"")</f>
        <v/>
      </c>
      <c r="C345" s="111" t="str">
        <f>IF('For Estimators'!X345*60000 = 0,"",'For Estimators'!X345*60000)</f>
        <v/>
      </c>
      <c r="D345" s="139"/>
      <c r="E345" s="139" t="str">
        <f>IF('For Estimators'!Y345*10000 = 0,"",'For Estimators'!Y345*10000)</f>
        <v/>
      </c>
      <c r="F345" s="139"/>
      <c r="G345" s="139"/>
      <c r="H345" s="139" t="str">
        <f t="shared" si="12"/>
        <v/>
      </c>
      <c r="I345" s="139" t="str">
        <f>IF('For Estimators'!X345*6300 = 0,"",'For Estimators'!X345*6300)</f>
        <v/>
      </c>
      <c r="J345" s="139" t="str">
        <f>IF('For Estimators'!Z345*5200 = 0,"",'For Estimators'!Z345*5200)</f>
        <v/>
      </c>
      <c r="K345" s="139" t="str">
        <f t="shared" si="13"/>
        <v/>
      </c>
      <c r="L345" s="139" t="str">
        <f>IF(AND('For Estimators'!X345 = 0,  'For Estimators'!Z345 = 0),"",61000)</f>
        <v/>
      </c>
      <c r="M345" s="185" t="str">
        <f>IF('For Estimators'!W345="", "",'For Estimators'!W345)</f>
        <v/>
      </c>
      <c r="N345" s="139" t="str">
        <f>IF('For Estimators'!AA345="", "",'For Estimators'!AA345)</f>
        <v/>
      </c>
    </row>
    <row r="346" spans="1:14" x14ac:dyDescent="0.25">
      <c r="A346" s="241" t="str">
        <f>IF('For Requestors'!C341=0,"",'For Requestors'!C341)</f>
        <v/>
      </c>
      <c r="B346" s="175" t="str">
        <f>IFERROR('For Estimators'!V346*$O$4,"")</f>
        <v/>
      </c>
      <c r="C346" s="111" t="str">
        <f>IF('For Estimators'!X346*60000 = 0,"",'For Estimators'!X346*60000)</f>
        <v/>
      </c>
      <c r="D346" s="139"/>
      <c r="E346" s="139" t="str">
        <f>IF('For Estimators'!Y346*10000 = 0,"",'For Estimators'!Y346*10000)</f>
        <v/>
      </c>
      <c r="F346" s="139"/>
      <c r="G346" s="139"/>
      <c r="H346" s="139" t="str">
        <f t="shared" si="12"/>
        <v/>
      </c>
      <c r="I346" s="139" t="str">
        <f>IF('For Estimators'!X346*6300 = 0,"",'For Estimators'!X346*6300)</f>
        <v/>
      </c>
      <c r="J346" s="139" t="str">
        <f>IF('For Estimators'!Z346*5200 = 0,"",'For Estimators'!Z346*5200)</f>
        <v/>
      </c>
      <c r="K346" s="139" t="str">
        <f t="shared" si="13"/>
        <v/>
      </c>
      <c r="L346" s="139" t="str">
        <f>IF(AND('For Estimators'!X346 = 0,  'For Estimators'!Z346 = 0),"",61000)</f>
        <v/>
      </c>
      <c r="M346" s="185" t="str">
        <f>IF('For Estimators'!W346="", "",'For Estimators'!W346)</f>
        <v/>
      </c>
      <c r="N346" s="139" t="str">
        <f>IF('For Estimators'!AA346="", "",'For Estimators'!AA346)</f>
        <v/>
      </c>
    </row>
    <row r="347" spans="1:14" x14ac:dyDescent="0.25">
      <c r="A347" s="241" t="str">
        <f>IF('For Requestors'!C342=0,"",'For Requestors'!C342)</f>
        <v/>
      </c>
      <c r="B347" s="175" t="str">
        <f>IFERROR('For Estimators'!V347*$O$4,"")</f>
        <v/>
      </c>
      <c r="C347" s="111" t="str">
        <f>IF('For Estimators'!X347*60000 = 0,"",'For Estimators'!X347*60000)</f>
        <v/>
      </c>
      <c r="D347" s="139"/>
      <c r="E347" s="139" t="str">
        <f>IF('For Estimators'!Y347*10000 = 0,"",'For Estimators'!Y347*10000)</f>
        <v/>
      </c>
      <c r="F347" s="139"/>
      <c r="G347" s="139"/>
      <c r="H347" s="139" t="str">
        <f t="shared" si="12"/>
        <v/>
      </c>
      <c r="I347" s="139" t="str">
        <f>IF('For Estimators'!X347*6300 = 0,"",'For Estimators'!X347*6300)</f>
        <v/>
      </c>
      <c r="J347" s="139" t="str">
        <f>IF('For Estimators'!Z347*5200 = 0,"",'For Estimators'!Z347*5200)</f>
        <v/>
      </c>
      <c r="K347" s="139" t="str">
        <f t="shared" si="13"/>
        <v/>
      </c>
      <c r="L347" s="139" t="str">
        <f>IF(AND('For Estimators'!X347 = 0,  'For Estimators'!Z347 = 0),"",61000)</f>
        <v/>
      </c>
      <c r="M347" s="185" t="str">
        <f>IF('For Estimators'!W347="", "",'For Estimators'!W347)</f>
        <v/>
      </c>
      <c r="N347" s="139" t="str">
        <f>IF('For Estimators'!AA347="", "",'For Estimators'!AA347)</f>
        <v/>
      </c>
    </row>
    <row r="348" spans="1:14" x14ac:dyDescent="0.25">
      <c r="A348" s="241" t="str">
        <f>IF('For Requestors'!C343=0,"",'For Requestors'!C343)</f>
        <v/>
      </c>
      <c r="B348" s="175" t="str">
        <f>IFERROR('For Estimators'!V348*$O$4,"")</f>
        <v/>
      </c>
      <c r="C348" s="111" t="str">
        <f>IF('For Estimators'!X348*60000 = 0,"",'For Estimators'!X348*60000)</f>
        <v/>
      </c>
      <c r="D348" s="139"/>
      <c r="E348" s="139" t="str">
        <f>IF('For Estimators'!Y348*10000 = 0,"",'For Estimators'!Y348*10000)</f>
        <v/>
      </c>
      <c r="F348" s="139"/>
      <c r="G348" s="139"/>
      <c r="H348" s="139" t="str">
        <f t="shared" si="12"/>
        <v/>
      </c>
      <c r="I348" s="139" t="str">
        <f>IF('For Estimators'!X348*6300 = 0,"",'For Estimators'!X348*6300)</f>
        <v/>
      </c>
      <c r="J348" s="139" t="str">
        <f>IF('For Estimators'!Z348*5200 = 0,"",'For Estimators'!Z348*5200)</f>
        <v/>
      </c>
      <c r="K348" s="139" t="str">
        <f t="shared" si="13"/>
        <v/>
      </c>
      <c r="L348" s="139" t="str">
        <f>IF(AND('For Estimators'!X348 = 0,  'For Estimators'!Z348 = 0),"",61000)</f>
        <v/>
      </c>
      <c r="M348" s="185" t="str">
        <f>IF('For Estimators'!W348="", "",'For Estimators'!W348)</f>
        <v/>
      </c>
      <c r="N348" s="139" t="str">
        <f>IF('For Estimators'!AA348="", "",'For Estimators'!AA348)</f>
        <v/>
      </c>
    </row>
    <row r="349" spans="1:14" x14ac:dyDescent="0.25">
      <c r="A349" s="241" t="str">
        <f>IF('For Requestors'!C344=0,"",'For Requestors'!C344)</f>
        <v/>
      </c>
      <c r="B349" s="175" t="str">
        <f>IFERROR('For Estimators'!V349*$O$4,"")</f>
        <v/>
      </c>
      <c r="C349" s="111" t="str">
        <f>IF('For Estimators'!X349*60000 = 0,"",'For Estimators'!X349*60000)</f>
        <v/>
      </c>
      <c r="D349" s="139"/>
      <c r="E349" s="139" t="str">
        <f>IF('For Estimators'!Y349*10000 = 0,"",'For Estimators'!Y349*10000)</f>
        <v/>
      </c>
      <c r="F349" s="139"/>
      <c r="G349" s="139"/>
      <c r="H349" s="139" t="str">
        <f t="shared" si="12"/>
        <v/>
      </c>
      <c r="I349" s="139" t="str">
        <f>IF('For Estimators'!X349*6300 = 0,"",'For Estimators'!X349*6300)</f>
        <v/>
      </c>
      <c r="J349" s="139" t="str">
        <f>IF('For Estimators'!Z349*5200 = 0,"",'For Estimators'!Z349*5200)</f>
        <v/>
      </c>
      <c r="K349" s="139" t="str">
        <f t="shared" si="13"/>
        <v/>
      </c>
      <c r="L349" s="139" t="str">
        <f>IF(AND('For Estimators'!X349 = 0,  'For Estimators'!Z349 = 0),"",61000)</f>
        <v/>
      </c>
      <c r="M349" s="185" t="str">
        <f>IF('For Estimators'!W349="", "",'For Estimators'!W349)</f>
        <v/>
      </c>
      <c r="N349" s="139" t="str">
        <f>IF('For Estimators'!AA349="", "",'For Estimators'!AA349)</f>
        <v/>
      </c>
    </row>
    <row r="350" spans="1:14" x14ac:dyDescent="0.25">
      <c r="A350" s="241" t="str">
        <f>IF('For Requestors'!C345=0,"",'For Requestors'!C345)</f>
        <v/>
      </c>
      <c r="B350" s="175" t="str">
        <f>IFERROR('For Estimators'!V350*$O$4,"")</f>
        <v/>
      </c>
      <c r="C350" s="111" t="str">
        <f>IF('For Estimators'!X350*60000 = 0,"",'For Estimators'!X350*60000)</f>
        <v/>
      </c>
      <c r="D350" s="139"/>
      <c r="E350" s="139" t="str">
        <f>IF('For Estimators'!Y350*10000 = 0,"",'For Estimators'!Y350*10000)</f>
        <v/>
      </c>
      <c r="F350" s="139"/>
      <c r="G350" s="139"/>
      <c r="H350" s="139" t="str">
        <f t="shared" si="12"/>
        <v/>
      </c>
      <c r="I350" s="139" t="str">
        <f>IF('For Estimators'!X350*6300 = 0,"",'For Estimators'!X350*6300)</f>
        <v/>
      </c>
      <c r="J350" s="139" t="str">
        <f>IF('For Estimators'!Z350*5200 = 0,"",'For Estimators'!Z350*5200)</f>
        <v/>
      </c>
      <c r="K350" s="139" t="str">
        <f t="shared" si="13"/>
        <v/>
      </c>
      <c r="L350" s="139" t="str">
        <f>IF(AND('For Estimators'!X350 = 0,  'For Estimators'!Z350 = 0),"",61000)</f>
        <v/>
      </c>
      <c r="M350" s="185" t="str">
        <f>IF('For Estimators'!W350="", "",'For Estimators'!W350)</f>
        <v/>
      </c>
      <c r="N350" s="139" t="str">
        <f>IF('For Estimators'!AA350="", "",'For Estimators'!AA350)</f>
        <v/>
      </c>
    </row>
    <row r="351" spans="1:14" x14ac:dyDescent="0.25">
      <c r="A351" s="241" t="str">
        <f>IF('For Requestors'!C346=0,"",'For Requestors'!C346)</f>
        <v/>
      </c>
      <c r="B351" s="175" t="str">
        <f>IFERROR('For Estimators'!V351*$O$4,"")</f>
        <v/>
      </c>
      <c r="C351" s="111" t="str">
        <f>IF('For Estimators'!X351*60000 = 0,"",'For Estimators'!X351*60000)</f>
        <v/>
      </c>
      <c r="D351" s="139"/>
      <c r="E351" s="139" t="str">
        <f>IF('For Estimators'!Y351*10000 = 0,"",'For Estimators'!Y351*10000)</f>
        <v/>
      </c>
      <c r="F351" s="139"/>
      <c r="G351" s="139"/>
      <c r="H351" s="139" t="str">
        <f t="shared" si="12"/>
        <v/>
      </c>
      <c r="I351" s="139" t="str">
        <f>IF('For Estimators'!X351*6300 = 0,"",'For Estimators'!X351*6300)</f>
        <v/>
      </c>
      <c r="J351" s="139" t="str">
        <f>IF('For Estimators'!Z351*5200 = 0,"",'For Estimators'!Z351*5200)</f>
        <v/>
      </c>
      <c r="K351" s="139" t="str">
        <f t="shared" si="13"/>
        <v/>
      </c>
      <c r="L351" s="139" t="str">
        <f>IF(AND('For Estimators'!X351 = 0,  'For Estimators'!Z351 = 0),"",61000)</f>
        <v/>
      </c>
      <c r="M351" s="185" t="str">
        <f>IF('For Estimators'!W351="", "",'For Estimators'!W351)</f>
        <v/>
      </c>
      <c r="N351" s="139" t="str">
        <f>IF('For Estimators'!AA351="", "",'For Estimators'!AA351)</f>
        <v/>
      </c>
    </row>
    <row r="352" spans="1:14" x14ac:dyDescent="0.25">
      <c r="A352" s="241" t="str">
        <f>IF('For Requestors'!C347=0,"",'For Requestors'!C347)</f>
        <v/>
      </c>
      <c r="B352" s="175" t="str">
        <f>IFERROR('For Estimators'!V352*$O$4,"")</f>
        <v/>
      </c>
      <c r="C352" s="111" t="str">
        <f>IF('For Estimators'!X352*60000 = 0,"",'For Estimators'!X352*60000)</f>
        <v/>
      </c>
      <c r="D352" s="139"/>
      <c r="E352" s="139" t="str">
        <f>IF('For Estimators'!Y352*10000 = 0,"",'For Estimators'!Y352*10000)</f>
        <v/>
      </c>
      <c r="F352" s="139"/>
      <c r="G352" s="139"/>
      <c r="H352" s="139" t="str">
        <f t="shared" si="12"/>
        <v/>
      </c>
      <c r="I352" s="139" t="str">
        <f>IF('For Estimators'!X352*6300 = 0,"",'For Estimators'!X352*6300)</f>
        <v/>
      </c>
      <c r="J352" s="139" t="str">
        <f>IF('For Estimators'!Z352*5200 = 0,"",'For Estimators'!Z352*5200)</f>
        <v/>
      </c>
      <c r="K352" s="139" t="str">
        <f t="shared" si="13"/>
        <v/>
      </c>
      <c r="L352" s="139" t="str">
        <f>IF(AND('For Estimators'!X352 = 0,  'For Estimators'!Z352 = 0),"",61000)</f>
        <v/>
      </c>
      <c r="M352" s="185" t="str">
        <f>IF('For Estimators'!W352="", "",'For Estimators'!W352)</f>
        <v/>
      </c>
      <c r="N352" s="139" t="str">
        <f>IF('For Estimators'!AA352="", "",'For Estimators'!AA352)</f>
        <v/>
      </c>
    </row>
    <row r="353" spans="1:14" x14ac:dyDescent="0.25">
      <c r="A353" s="241" t="str">
        <f>IF('For Requestors'!C348=0,"",'For Requestors'!C348)</f>
        <v/>
      </c>
      <c r="B353" s="175" t="str">
        <f>IFERROR('For Estimators'!V353*$O$4,"")</f>
        <v/>
      </c>
      <c r="C353" s="111" t="str">
        <f>IF('For Estimators'!X353*60000 = 0,"",'For Estimators'!X353*60000)</f>
        <v/>
      </c>
      <c r="D353" s="139"/>
      <c r="E353" s="139" t="str">
        <f>IF('For Estimators'!Y353*10000 = 0,"",'For Estimators'!Y353*10000)</f>
        <v/>
      </c>
      <c r="F353" s="139"/>
      <c r="G353" s="139"/>
      <c r="H353" s="139" t="str">
        <f t="shared" si="12"/>
        <v/>
      </c>
      <c r="I353" s="139" t="str">
        <f>IF('For Estimators'!X353*6300 = 0,"",'For Estimators'!X353*6300)</f>
        <v/>
      </c>
      <c r="J353" s="139" t="str">
        <f>IF('For Estimators'!Z353*5200 = 0,"",'For Estimators'!Z353*5200)</f>
        <v/>
      </c>
      <c r="K353" s="139" t="str">
        <f t="shared" si="13"/>
        <v/>
      </c>
      <c r="L353" s="139" t="str">
        <f>IF(AND('For Estimators'!X353 = 0,  'For Estimators'!Z353 = 0),"",61000)</f>
        <v/>
      </c>
      <c r="M353" s="185" t="str">
        <f>IF('For Estimators'!W353="", "",'For Estimators'!W353)</f>
        <v/>
      </c>
      <c r="N353" s="139" t="str">
        <f>IF('For Estimators'!AA353="", "",'For Estimators'!AA353)</f>
        <v/>
      </c>
    </row>
    <row r="354" spans="1:14" x14ac:dyDescent="0.25">
      <c r="A354" s="241" t="str">
        <f>IF('For Requestors'!C349=0,"",'For Requestors'!C349)</f>
        <v/>
      </c>
      <c r="B354" s="175" t="str">
        <f>IFERROR('For Estimators'!V354*$O$4,"")</f>
        <v/>
      </c>
      <c r="C354" s="111" t="str">
        <f>IF('For Estimators'!X354*60000 = 0,"",'For Estimators'!X354*60000)</f>
        <v/>
      </c>
      <c r="D354" s="139"/>
      <c r="E354" s="139" t="str">
        <f>IF('For Estimators'!Y354*10000 = 0,"",'For Estimators'!Y354*10000)</f>
        <v/>
      </c>
      <c r="F354" s="139"/>
      <c r="G354" s="139"/>
      <c r="H354" s="139" t="str">
        <f t="shared" si="12"/>
        <v/>
      </c>
      <c r="I354" s="139" t="str">
        <f>IF('For Estimators'!X354*6300 = 0,"",'For Estimators'!X354*6300)</f>
        <v/>
      </c>
      <c r="J354" s="139" t="str">
        <f>IF('For Estimators'!Z354*5200 = 0,"",'For Estimators'!Z354*5200)</f>
        <v/>
      </c>
      <c r="K354" s="139" t="str">
        <f t="shared" si="13"/>
        <v/>
      </c>
      <c r="L354" s="139" t="str">
        <f>IF(AND('For Estimators'!X354 = 0,  'For Estimators'!Z354 = 0),"",61000)</f>
        <v/>
      </c>
      <c r="M354" s="185" t="str">
        <f>IF('For Estimators'!W354="", "",'For Estimators'!W354)</f>
        <v/>
      </c>
      <c r="N354" s="139" t="str">
        <f>IF('For Estimators'!AA354="", "",'For Estimators'!AA354)</f>
        <v/>
      </c>
    </row>
    <row r="355" spans="1:14" x14ac:dyDescent="0.25">
      <c r="A355" s="241" t="str">
        <f>IF('For Requestors'!C350=0,"",'For Requestors'!C350)</f>
        <v/>
      </c>
      <c r="B355" s="175" t="str">
        <f>IFERROR('For Estimators'!V355*$O$4,"")</f>
        <v/>
      </c>
      <c r="C355" s="111" t="str">
        <f>IF('For Estimators'!X355*60000 = 0,"",'For Estimators'!X355*60000)</f>
        <v/>
      </c>
      <c r="D355" s="139"/>
      <c r="E355" s="139" t="str">
        <f>IF('For Estimators'!Y355*10000 = 0,"",'For Estimators'!Y355*10000)</f>
        <v/>
      </c>
      <c r="F355" s="139"/>
      <c r="G355" s="139"/>
      <c r="H355" s="139" t="str">
        <f t="shared" si="12"/>
        <v/>
      </c>
      <c r="I355" s="139" t="str">
        <f>IF('For Estimators'!X355*6300 = 0,"",'For Estimators'!X355*6300)</f>
        <v/>
      </c>
      <c r="J355" s="139" t="str">
        <f>IF('For Estimators'!Z355*5200 = 0,"",'For Estimators'!Z355*5200)</f>
        <v/>
      </c>
      <c r="K355" s="139" t="str">
        <f t="shared" si="13"/>
        <v/>
      </c>
      <c r="L355" s="139" t="str">
        <f>IF(AND('For Estimators'!X355 = 0,  'For Estimators'!Z355 = 0),"",61000)</f>
        <v/>
      </c>
      <c r="M355" s="185" t="str">
        <f>IF('For Estimators'!W355="", "",'For Estimators'!W355)</f>
        <v/>
      </c>
      <c r="N355" s="139" t="str">
        <f>IF('For Estimators'!AA355="", "",'For Estimators'!AA355)</f>
        <v/>
      </c>
    </row>
    <row r="356" spans="1:14" x14ac:dyDescent="0.25">
      <c r="A356" s="241" t="str">
        <f>IF('For Requestors'!C351=0,"",'For Requestors'!C351)</f>
        <v/>
      </c>
      <c r="B356" s="175" t="str">
        <f>IFERROR('For Estimators'!V356*$O$4,"")</f>
        <v/>
      </c>
      <c r="C356" s="111" t="str">
        <f>IF('For Estimators'!X356*60000 = 0,"",'For Estimators'!X356*60000)</f>
        <v/>
      </c>
      <c r="D356" s="139"/>
      <c r="E356" s="139" t="str">
        <f>IF('For Estimators'!Y356*10000 = 0,"",'For Estimators'!Y356*10000)</f>
        <v/>
      </c>
      <c r="F356" s="139"/>
      <c r="G356" s="139"/>
      <c r="H356" s="139" t="str">
        <f t="shared" si="12"/>
        <v/>
      </c>
      <c r="I356" s="139" t="str">
        <f>IF('For Estimators'!X356*6300 = 0,"",'For Estimators'!X356*6300)</f>
        <v/>
      </c>
      <c r="J356" s="139" t="str">
        <f>IF('For Estimators'!Z356*5200 = 0,"",'For Estimators'!Z356*5200)</f>
        <v/>
      </c>
      <c r="K356" s="139" t="str">
        <f t="shared" si="13"/>
        <v/>
      </c>
      <c r="L356" s="139" t="str">
        <f>IF(AND('For Estimators'!X356 = 0,  'For Estimators'!Z356 = 0),"",61000)</f>
        <v/>
      </c>
      <c r="M356" s="185" t="str">
        <f>IF('For Estimators'!W356="", "",'For Estimators'!W356)</f>
        <v/>
      </c>
      <c r="N356" s="139" t="str">
        <f>IF('For Estimators'!AA356="", "",'For Estimators'!AA356)</f>
        <v/>
      </c>
    </row>
    <row r="357" spans="1:14" x14ac:dyDescent="0.25">
      <c r="A357" s="241" t="str">
        <f>IF('For Requestors'!C352=0,"",'For Requestors'!C352)</f>
        <v/>
      </c>
      <c r="B357" s="175" t="str">
        <f>IFERROR('For Estimators'!V357*$O$4,"")</f>
        <v/>
      </c>
      <c r="C357" s="111" t="str">
        <f>IF('For Estimators'!X357*60000 = 0,"",'For Estimators'!X357*60000)</f>
        <v/>
      </c>
      <c r="D357" s="139"/>
      <c r="E357" s="139" t="str">
        <f>IF('For Estimators'!Y357*10000 = 0,"",'For Estimators'!Y357*10000)</f>
        <v/>
      </c>
      <c r="F357" s="139"/>
      <c r="G357" s="139"/>
      <c r="H357" s="139" t="str">
        <f t="shared" si="12"/>
        <v/>
      </c>
      <c r="I357" s="139" t="str">
        <f>IF('For Estimators'!X357*6300 = 0,"",'For Estimators'!X357*6300)</f>
        <v/>
      </c>
      <c r="J357" s="139" t="str">
        <f>IF('For Estimators'!Z357*5200 = 0,"",'For Estimators'!Z357*5200)</f>
        <v/>
      </c>
      <c r="K357" s="139" t="str">
        <f t="shared" si="13"/>
        <v/>
      </c>
      <c r="L357" s="139" t="str">
        <f>IF(AND('For Estimators'!X357 = 0,  'For Estimators'!Z357 = 0),"",61000)</f>
        <v/>
      </c>
      <c r="M357" s="185" t="str">
        <f>IF('For Estimators'!W357="", "",'For Estimators'!W357)</f>
        <v/>
      </c>
      <c r="N357" s="139" t="str">
        <f>IF('For Estimators'!AA357="", "",'For Estimators'!AA357)</f>
        <v/>
      </c>
    </row>
    <row r="358" spans="1:14" x14ac:dyDescent="0.25">
      <c r="A358" s="241" t="str">
        <f>IF('For Requestors'!C353=0,"",'For Requestors'!C353)</f>
        <v/>
      </c>
      <c r="B358" s="175" t="str">
        <f>IFERROR('For Estimators'!V358*$O$4,"")</f>
        <v/>
      </c>
      <c r="C358" s="111" t="str">
        <f>IF('For Estimators'!X358*60000 = 0,"",'For Estimators'!X358*60000)</f>
        <v/>
      </c>
      <c r="D358" s="139"/>
      <c r="E358" s="139" t="str">
        <f>IF('For Estimators'!Y358*10000 = 0,"",'For Estimators'!Y358*10000)</f>
        <v/>
      </c>
      <c r="F358" s="139"/>
      <c r="G358" s="139"/>
      <c r="H358" s="139" t="str">
        <f t="shared" si="12"/>
        <v/>
      </c>
      <c r="I358" s="139" t="str">
        <f>IF('For Estimators'!X358*6300 = 0,"",'For Estimators'!X358*6300)</f>
        <v/>
      </c>
      <c r="J358" s="139" t="str">
        <f>IF('For Estimators'!Z358*5200 = 0,"",'For Estimators'!Z358*5200)</f>
        <v/>
      </c>
      <c r="K358" s="139" t="str">
        <f t="shared" si="13"/>
        <v/>
      </c>
      <c r="L358" s="139" t="str">
        <f>IF(AND('For Estimators'!X358 = 0,  'For Estimators'!Z358 = 0),"",61000)</f>
        <v/>
      </c>
      <c r="M358" s="185" t="str">
        <f>IF('For Estimators'!W358="", "",'For Estimators'!W358)</f>
        <v/>
      </c>
      <c r="N358" s="139" t="str">
        <f>IF('For Estimators'!AA358="", "",'For Estimators'!AA358)</f>
        <v/>
      </c>
    </row>
    <row r="359" spans="1:14" x14ac:dyDescent="0.25">
      <c r="A359" s="241" t="str">
        <f>IF('For Requestors'!C354=0,"",'For Requestors'!C354)</f>
        <v/>
      </c>
      <c r="B359" s="175" t="str">
        <f>IFERROR('For Estimators'!V359*$O$4,"")</f>
        <v/>
      </c>
      <c r="C359" s="111" t="str">
        <f>IF('For Estimators'!X359*60000 = 0,"",'For Estimators'!X359*60000)</f>
        <v/>
      </c>
      <c r="D359" s="139"/>
      <c r="E359" s="139" t="str">
        <f>IF('For Estimators'!Y359*10000 = 0,"",'For Estimators'!Y359*10000)</f>
        <v/>
      </c>
      <c r="F359" s="139"/>
      <c r="G359" s="139"/>
      <c r="H359" s="139" t="str">
        <f t="shared" si="12"/>
        <v/>
      </c>
      <c r="I359" s="139" t="str">
        <f>IF('For Estimators'!X359*6300 = 0,"",'For Estimators'!X359*6300)</f>
        <v/>
      </c>
      <c r="J359" s="139" t="str">
        <f>IF('For Estimators'!Z359*5200 = 0,"",'For Estimators'!Z359*5200)</f>
        <v/>
      </c>
      <c r="K359" s="139" t="str">
        <f t="shared" si="13"/>
        <v/>
      </c>
      <c r="L359" s="139" t="str">
        <f>IF(AND('For Estimators'!X359 = 0,  'For Estimators'!Z359 = 0),"",61000)</f>
        <v/>
      </c>
      <c r="M359" s="185" t="str">
        <f>IF('For Estimators'!W359="", "",'For Estimators'!W359)</f>
        <v/>
      </c>
      <c r="N359" s="139" t="str">
        <f>IF('For Estimators'!AA359="", "",'For Estimators'!AA359)</f>
        <v/>
      </c>
    </row>
    <row r="360" spans="1:14" x14ac:dyDescent="0.25">
      <c r="A360" s="241" t="str">
        <f>IF('For Requestors'!C355=0,"",'For Requestors'!C355)</f>
        <v/>
      </c>
      <c r="B360" s="175" t="str">
        <f>IFERROR('For Estimators'!V360*$O$4,"")</f>
        <v/>
      </c>
      <c r="C360" s="111" t="str">
        <f>IF('For Estimators'!X360*60000 = 0,"",'For Estimators'!X360*60000)</f>
        <v/>
      </c>
      <c r="D360" s="139"/>
      <c r="E360" s="139" t="str">
        <f>IF('For Estimators'!Y360*10000 = 0,"",'For Estimators'!Y360*10000)</f>
        <v/>
      </c>
      <c r="F360" s="139"/>
      <c r="G360" s="139"/>
      <c r="H360" s="139" t="str">
        <f t="shared" si="12"/>
        <v/>
      </c>
      <c r="I360" s="139" t="str">
        <f>IF('For Estimators'!X360*6300 = 0,"",'For Estimators'!X360*6300)</f>
        <v/>
      </c>
      <c r="J360" s="139" t="str">
        <f>IF('For Estimators'!Z360*5200 = 0,"",'For Estimators'!Z360*5200)</f>
        <v/>
      </c>
      <c r="K360" s="139" t="str">
        <f t="shared" si="13"/>
        <v/>
      </c>
      <c r="L360" s="139" t="str">
        <f>IF(AND('For Estimators'!X360 = 0,  'For Estimators'!Z360 = 0),"",61000)</f>
        <v/>
      </c>
      <c r="M360" s="185" t="str">
        <f>IF('For Estimators'!W360="", "",'For Estimators'!W360)</f>
        <v/>
      </c>
      <c r="N360" s="139" t="str">
        <f>IF('For Estimators'!AA360="", "",'For Estimators'!AA360)</f>
        <v/>
      </c>
    </row>
    <row r="361" spans="1:14" x14ac:dyDescent="0.25">
      <c r="A361" s="241" t="str">
        <f>IF('For Requestors'!C356=0,"",'For Requestors'!C356)</f>
        <v/>
      </c>
      <c r="B361" s="175" t="str">
        <f>IFERROR('For Estimators'!V361*$O$4,"")</f>
        <v/>
      </c>
      <c r="C361" s="111" t="str">
        <f>IF('For Estimators'!X361*60000 = 0,"",'For Estimators'!X361*60000)</f>
        <v/>
      </c>
      <c r="D361" s="139"/>
      <c r="E361" s="139" t="str">
        <f>IF('For Estimators'!Y361*10000 = 0,"",'For Estimators'!Y361*10000)</f>
        <v/>
      </c>
      <c r="F361" s="139"/>
      <c r="G361" s="139"/>
      <c r="H361" s="139" t="str">
        <f t="shared" si="12"/>
        <v/>
      </c>
      <c r="I361" s="139" t="str">
        <f>IF('For Estimators'!X361*6300 = 0,"",'For Estimators'!X361*6300)</f>
        <v/>
      </c>
      <c r="J361" s="139" t="str">
        <f>IF('For Estimators'!Z361*5200 = 0,"",'For Estimators'!Z361*5200)</f>
        <v/>
      </c>
      <c r="K361" s="139" t="str">
        <f t="shared" si="13"/>
        <v/>
      </c>
      <c r="L361" s="139" t="str">
        <f>IF(AND('For Estimators'!X361 = 0,  'For Estimators'!Z361 = 0),"",61000)</f>
        <v/>
      </c>
      <c r="M361" s="185" t="str">
        <f>IF('For Estimators'!W361="", "",'For Estimators'!W361)</f>
        <v/>
      </c>
      <c r="N361" s="139" t="str">
        <f>IF('For Estimators'!AA361="", "",'For Estimators'!AA361)</f>
        <v/>
      </c>
    </row>
    <row r="362" spans="1:14" x14ac:dyDescent="0.25">
      <c r="A362" s="241" t="str">
        <f>IF('For Requestors'!C357=0,"",'For Requestors'!C357)</f>
        <v/>
      </c>
      <c r="B362" s="175" t="str">
        <f>IFERROR('For Estimators'!V362*$O$4,"")</f>
        <v/>
      </c>
      <c r="C362" s="111" t="str">
        <f>IF('For Estimators'!X362*60000 = 0,"",'For Estimators'!X362*60000)</f>
        <v/>
      </c>
      <c r="D362" s="139"/>
      <c r="E362" s="139" t="str">
        <f>IF('For Estimators'!Y362*10000 = 0,"",'For Estimators'!Y362*10000)</f>
        <v/>
      </c>
      <c r="F362" s="139"/>
      <c r="G362" s="139"/>
      <c r="H362" s="139" t="str">
        <f t="shared" si="12"/>
        <v/>
      </c>
      <c r="I362" s="139" t="str">
        <f>IF('For Estimators'!X362*6300 = 0,"",'For Estimators'!X362*6300)</f>
        <v/>
      </c>
      <c r="J362" s="139" t="str">
        <f>IF('For Estimators'!Z362*5200 = 0,"",'For Estimators'!Z362*5200)</f>
        <v/>
      </c>
      <c r="K362" s="139" t="str">
        <f t="shared" si="13"/>
        <v/>
      </c>
      <c r="L362" s="139" t="str">
        <f>IF(AND('For Estimators'!X362 = 0,  'For Estimators'!Z362 = 0),"",61000)</f>
        <v/>
      </c>
      <c r="M362" s="185" t="str">
        <f>IF('For Estimators'!W362="", "",'For Estimators'!W362)</f>
        <v/>
      </c>
      <c r="N362" s="139" t="str">
        <f>IF('For Estimators'!AA362="", "",'For Estimators'!AA362)</f>
        <v/>
      </c>
    </row>
    <row r="363" spans="1:14" x14ac:dyDescent="0.25">
      <c r="A363" s="241" t="str">
        <f>IF('For Requestors'!C358=0,"",'For Requestors'!C358)</f>
        <v/>
      </c>
      <c r="B363" s="175" t="str">
        <f>IFERROR('For Estimators'!V363*$O$4,"")</f>
        <v/>
      </c>
      <c r="C363" s="111" t="str">
        <f>IF('For Estimators'!X363*60000 = 0,"",'For Estimators'!X363*60000)</f>
        <v/>
      </c>
      <c r="D363" s="139"/>
      <c r="E363" s="139" t="str">
        <f>IF('For Estimators'!Y363*10000 = 0,"",'For Estimators'!Y363*10000)</f>
        <v/>
      </c>
      <c r="F363" s="139"/>
      <c r="G363" s="139"/>
      <c r="H363" s="139" t="str">
        <f t="shared" si="12"/>
        <v/>
      </c>
      <c r="I363" s="139" t="str">
        <f>IF('For Estimators'!X363*6300 = 0,"",'For Estimators'!X363*6300)</f>
        <v/>
      </c>
      <c r="J363" s="139" t="str">
        <f>IF('For Estimators'!Z363*5200 = 0,"",'For Estimators'!Z363*5200)</f>
        <v/>
      </c>
      <c r="K363" s="139" t="str">
        <f t="shared" si="13"/>
        <v/>
      </c>
      <c r="L363" s="139" t="str">
        <f>IF(AND('For Estimators'!X363 = 0,  'For Estimators'!Z363 = 0),"",61000)</f>
        <v/>
      </c>
      <c r="M363" s="185" t="str">
        <f>IF('For Estimators'!W363="", "",'For Estimators'!W363)</f>
        <v/>
      </c>
      <c r="N363" s="139" t="str">
        <f>IF('For Estimators'!AA363="", "",'For Estimators'!AA363)</f>
        <v/>
      </c>
    </row>
    <row r="364" spans="1:14" x14ac:dyDescent="0.25">
      <c r="A364" s="241" t="str">
        <f>IF('For Requestors'!C359=0,"",'For Requestors'!C359)</f>
        <v/>
      </c>
      <c r="B364" s="175" t="str">
        <f>IFERROR('For Estimators'!V364*$O$4,"")</f>
        <v/>
      </c>
      <c r="C364" s="111" t="str">
        <f>IF('For Estimators'!X364*60000 = 0,"",'For Estimators'!X364*60000)</f>
        <v/>
      </c>
      <c r="D364" s="139"/>
      <c r="E364" s="139" t="str">
        <f>IF('For Estimators'!Y364*10000 = 0,"",'For Estimators'!Y364*10000)</f>
        <v/>
      </c>
      <c r="F364" s="139"/>
      <c r="G364" s="139"/>
      <c r="H364" s="139" t="str">
        <f t="shared" si="12"/>
        <v/>
      </c>
      <c r="I364" s="139" t="str">
        <f>IF('For Estimators'!X364*6300 = 0,"",'For Estimators'!X364*6300)</f>
        <v/>
      </c>
      <c r="J364" s="139" t="str">
        <f>IF('For Estimators'!Z364*5200 = 0,"",'For Estimators'!Z364*5200)</f>
        <v/>
      </c>
      <c r="K364" s="139" t="str">
        <f t="shared" si="13"/>
        <v/>
      </c>
      <c r="L364" s="139" t="str">
        <f>IF(AND('For Estimators'!X364 = 0,  'For Estimators'!Z364 = 0),"",61000)</f>
        <v/>
      </c>
      <c r="M364" s="185" t="str">
        <f>IF('For Estimators'!W364="", "",'For Estimators'!W364)</f>
        <v/>
      </c>
      <c r="N364" s="139" t="str">
        <f>IF('For Estimators'!AA364="", "",'For Estimators'!AA364)</f>
        <v/>
      </c>
    </row>
    <row r="365" spans="1:14" x14ac:dyDescent="0.25">
      <c r="A365" s="241" t="str">
        <f>IF('For Requestors'!C360=0,"",'For Requestors'!C360)</f>
        <v/>
      </c>
      <c r="B365" s="175" t="str">
        <f>IFERROR('For Estimators'!V365*$O$4,"")</f>
        <v/>
      </c>
      <c r="C365" s="111" t="str">
        <f>IF('For Estimators'!X365*60000 = 0,"",'For Estimators'!X365*60000)</f>
        <v/>
      </c>
      <c r="D365" s="139"/>
      <c r="E365" s="139" t="str">
        <f>IF('For Estimators'!Y365*10000 = 0,"",'For Estimators'!Y365*10000)</f>
        <v/>
      </c>
      <c r="F365" s="139"/>
      <c r="G365" s="139"/>
      <c r="H365" s="139" t="str">
        <f t="shared" si="12"/>
        <v/>
      </c>
      <c r="I365" s="139" t="str">
        <f>IF('For Estimators'!X365*6300 = 0,"",'For Estimators'!X365*6300)</f>
        <v/>
      </c>
      <c r="J365" s="139" t="str">
        <f>IF('For Estimators'!Z365*5200 = 0,"",'For Estimators'!Z365*5200)</f>
        <v/>
      </c>
      <c r="K365" s="139" t="str">
        <f t="shared" si="13"/>
        <v/>
      </c>
      <c r="L365" s="139" t="str">
        <f>IF(AND('For Estimators'!X365 = 0,  'For Estimators'!Z365 = 0),"",61000)</f>
        <v/>
      </c>
      <c r="M365" s="185" t="str">
        <f>IF('For Estimators'!W365="", "",'For Estimators'!W365)</f>
        <v/>
      </c>
      <c r="N365" s="139" t="str">
        <f>IF('For Estimators'!AA365="", "",'For Estimators'!AA365)</f>
        <v/>
      </c>
    </row>
    <row r="366" spans="1:14" x14ac:dyDescent="0.25">
      <c r="A366" s="241" t="str">
        <f>IF('For Requestors'!C361=0,"",'For Requestors'!C361)</f>
        <v/>
      </c>
      <c r="B366" s="175" t="str">
        <f>IFERROR('For Estimators'!V366*$O$4,"")</f>
        <v/>
      </c>
      <c r="C366" s="111" t="str">
        <f>IF('For Estimators'!X366*60000 = 0,"",'For Estimators'!X366*60000)</f>
        <v/>
      </c>
      <c r="D366" s="139"/>
      <c r="E366" s="139" t="str">
        <f>IF('For Estimators'!Y366*10000 = 0,"",'For Estimators'!Y366*10000)</f>
        <v/>
      </c>
      <c r="F366" s="139"/>
      <c r="G366" s="139"/>
      <c r="H366" s="139" t="str">
        <f t="shared" si="12"/>
        <v/>
      </c>
      <c r="I366" s="139" t="str">
        <f>IF('For Estimators'!X366*6300 = 0,"",'For Estimators'!X366*6300)</f>
        <v/>
      </c>
      <c r="J366" s="139" t="str">
        <f>IF('For Estimators'!Z366*5200 = 0,"",'For Estimators'!Z366*5200)</f>
        <v/>
      </c>
      <c r="K366" s="139" t="str">
        <f t="shared" si="13"/>
        <v/>
      </c>
      <c r="L366" s="139" t="str">
        <f>IF(AND('For Estimators'!X366 = 0,  'For Estimators'!Z366 = 0),"",61000)</f>
        <v/>
      </c>
      <c r="M366" s="185" t="str">
        <f>IF('For Estimators'!W366="", "",'For Estimators'!W366)</f>
        <v/>
      </c>
      <c r="N366" s="139" t="str">
        <f>IF('For Estimators'!AA366="", "",'For Estimators'!AA366)</f>
        <v/>
      </c>
    </row>
    <row r="367" spans="1:14" x14ac:dyDescent="0.25">
      <c r="A367" s="241" t="str">
        <f>IF('For Requestors'!C362=0,"",'For Requestors'!C362)</f>
        <v/>
      </c>
      <c r="B367" s="175" t="str">
        <f>IFERROR('For Estimators'!V367*$O$4,"")</f>
        <v/>
      </c>
      <c r="C367" s="111" t="str">
        <f>IF('For Estimators'!X367*60000 = 0,"",'For Estimators'!X367*60000)</f>
        <v/>
      </c>
      <c r="D367" s="139"/>
      <c r="E367" s="139" t="str">
        <f>IF('For Estimators'!Y367*10000 = 0,"",'For Estimators'!Y367*10000)</f>
        <v/>
      </c>
      <c r="F367" s="139"/>
      <c r="G367" s="139"/>
      <c r="H367" s="139" t="str">
        <f t="shared" si="12"/>
        <v/>
      </c>
      <c r="I367" s="139" t="str">
        <f>IF('For Estimators'!X367*6300 = 0,"",'For Estimators'!X367*6300)</f>
        <v/>
      </c>
      <c r="J367" s="139" t="str">
        <f>IF('For Estimators'!Z367*5200 = 0,"",'For Estimators'!Z367*5200)</f>
        <v/>
      </c>
      <c r="K367" s="139" t="str">
        <f t="shared" si="13"/>
        <v/>
      </c>
      <c r="L367" s="139" t="str">
        <f>IF(AND('For Estimators'!X367 = 0,  'For Estimators'!Z367 = 0),"",61000)</f>
        <v/>
      </c>
      <c r="M367" s="185" t="str">
        <f>IF('For Estimators'!W367="", "",'For Estimators'!W367)</f>
        <v/>
      </c>
      <c r="N367" s="139" t="str">
        <f>IF('For Estimators'!AA367="", "",'For Estimators'!AA367)</f>
        <v/>
      </c>
    </row>
    <row r="368" spans="1:14" x14ac:dyDescent="0.25">
      <c r="A368" s="241" t="str">
        <f>IF('For Requestors'!C363=0,"",'For Requestors'!C363)</f>
        <v/>
      </c>
      <c r="B368" s="175" t="str">
        <f>IFERROR('For Estimators'!V368*$O$4,"")</f>
        <v/>
      </c>
      <c r="C368" s="111" t="str">
        <f>IF('For Estimators'!X368*60000 = 0,"",'For Estimators'!X368*60000)</f>
        <v/>
      </c>
      <c r="D368" s="139"/>
      <c r="E368" s="139" t="str">
        <f>IF('For Estimators'!Y368*10000 = 0,"",'For Estimators'!Y368*10000)</f>
        <v/>
      </c>
      <c r="F368" s="139"/>
      <c r="G368" s="139"/>
      <c r="H368" s="139" t="str">
        <f t="shared" si="12"/>
        <v/>
      </c>
      <c r="I368" s="139" t="str">
        <f>IF('For Estimators'!X368*6300 = 0,"",'For Estimators'!X368*6300)</f>
        <v/>
      </c>
      <c r="J368" s="139" t="str">
        <f>IF('For Estimators'!Z368*5200 = 0,"",'For Estimators'!Z368*5200)</f>
        <v/>
      </c>
      <c r="K368" s="139" t="str">
        <f t="shared" si="13"/>
        <v/>
      </c>
      <c r="L368" s="139" t="str">
        <f>IF(AND('For Estimators'!X368 = 0,  'For Estimators'!Z368 = 0),"",61000)</f>
        <v/>
      </c>
      <c r="M368" s="185" t="str">
        <f>IF('For Estimators'!W368="", "",'For Estimators'!W368)</f>
        <v/>
      </c>
      <c r="N368" s="139" t="str">
        <f>IF('For Estimators'!AA368="", "",'For Estimators'!AA368)</f>
        <v/>
      </c>
    </row>
    <row r="369" spans="1:14" x14ac:dyDescent="0.25">
      <c r="A369" s="241" t="str">
        <f>IF('For Requestors'!C364=0,"",'For Requestors'!C364)</f>
        <v/>
      </c>
      <c r="B369" s="175" t="str">
        <f>IFERROR('For Estimators'!V369*$O$4,"")</f>
        <v/>
      </c>
      <c r="C369" s="111" t="str">
        <f>IF('For Estimators'!X369*60000 = 0,"",'For Estimators'!X369*60000)</f>
        <v/>
      </c>
      <c r="D369" s="139"/>
      <c r="E369" s="139" t="str">
        <f>IF('For Estimators'!Y369*10000 = 0,"",'For Estimators'!Y369*10000)</f>
        <v/>
      </c>
      <c r="F369" s="139"/>
      <c r="G369" s="139"/>
      <c r="H369" s="139" t="str">
        <f t="shared" si="12"/>
        <v/>
      </c>
      <c r="I369" s="139" t="str">
        <f>IF('For Estimators'!X369*6300 = 0,"",'For Estimators'!X369*6300)</f>
        <v/>
      </c>
      <c r="J369" s="139" t="str">
        <f>IF('For Estimators'!Z369*5200 = 0,"",'For Estimators'!Z369*5200)</f>
        <v/>
      </c>
      <c r="K369" s="139" t="str">
        <f t="shared" si="13"/>
        <v/>
      </c>
      <c r="L369" s="139" t="str">
        <f>IF(AND('For Estimators'!X369 = 0,  'For Estimators'!Z369 = 0),"",61000)</f>
        <v/>
      </c>
      <c r="M369" s="185" t="str">
        <f>IF('For Estimators'!W369="", "",'For Estimators'!W369)</f>
        <v/>
      </c>
      <c r="N369" s="139" t="str">
        <f>IF('For Estimators'!AA369="", "",'For Estimators'!AA369)</f>
        <v/>
      </c>
    </row>
    <row r="370" spans="1:14" x14ac:dyDescent="0.25">
      <c r="A370" s="241" t="str">
        <f>IF('For Requestors'!C365=0,"",'For Requestors'!C365)</f>
        <v/>
      </c>
      <c r="B370" s="175" t="str">
        <f>IFERROR('For Estimators'!V370*$O$4,"")</f>
        <v/>
      </c>
      <c r="C370" s="111" t="str">
        <f>IF('For Estimators'!X370*60000 = 0,"",'For Estimators'!X370*60000)</f>
        <v/>
      </c>
      <c r="D370" s="139"/>
      <c r="E370" s="139" t="str">
        <f>IF('For Estimators'!Y370*10000 = 0,"",'For Estimators'!Y370*10000)</f>
        <v/>
      </c>
      <c r="F370" s="139"/>
      <c r="G370" s="139"/>
      <c r="H370" s="139" t="str">
        <f t="shared" si="12"/>
        <v/>
      </c>
      <c r="I370" s="139" t="str">
        <f>IF('For Estimators'!X370*6300 = 0,"",'For Estimators'!X370*6300)</f>
        <v/>
      </c>
      <c r="J370" s="139" t="str">
        <f>IF('For Estimators'!Z370*5200 = 0,"",'For Estimators'!Z370*5200)</f>
        <v/>
      </c>
      <c r="K370" s="139" t="str">
        <f t="shared" si="13"/>
        <v/>
      </c>
      <c r="L370" s="139" t="str">
        <f>IF(AND('For Estimators'!X370 = 0,  'For Estimators'!Z370 = 0),"",61000)</f>
        <v/>
      </c>
      <c r="M370" s="185" t="str">
        <f>IF('For Estimators'!W370="", "",'For Estimators'!W370)</f>
        <v/>
      </c>
      <c r="N370" s="139" t="str">
        <f>IF('For Estimators'!AA370="", "",'For Estimators'!AA370)</f>
        <v/>
      </c>
    </row>
    <row r="371" spans="1:14" x14ac:dyDescent="0.25">
      <c r="A371" s="241" t="str">
        <f>IF('For Requestors'!C366=0,"",'For Requestors'!C366)</f>
        <v/>
      </c>
      <c r="B371" s="175" t="str">
        <f>IFERROR('For Estimators'!V371*$O$4,"")</f>
        <v/>
      </c>
      <c r="C371" s="111" t="str">
        <f>IF('For Estimators'!X371*60000 = 0,"",'For Estimators'!X371*60000)</f>
        <v/>
      </c>
      <c r="D371" s="139"/>
      <c r="E371" s="139" t="str">
        <f>IF('For Estimators'!Y371*10000 = 0,"",'For Estimators'!Y371*10000)</f>
        <v/>
      </c>
      <c r="F371" s="139"/>
      <c r="G371" s="139"/>
      <c r="H371" s="139" t="str">
        <f t="shared" si="12"/>
        <v/>
      </c>
      <c r="I371" s="139" t="str">
        <f>IF('For Estimators'!X371*6300 = 0,"",'For Estimators'!X371*6300)</f>
        <v/>
      </c>
      <c r="J371" s="139" t="str">
        <f>IF('For Estimators'!Z371*5200 = 0,"",'For Estimators'!Z371*5200)</f>
        <v/>
      </c>
      <c r="K371" s="139" t="str">
        <f t="shared" si="13"/>
        <v/>
      </c>
      <c r="L371" s="139" t="str">
        <f>IF(AND('For Estimators'!X371 = 0,  'For Estimators'!Z371 = 0),"",61000)</f>
        <v/>
      </c>
      <c r="M371" s="185" t="str">
        <f>IF('For Estimators'!W371="", "",'For Estimators'!W371)</f>
        <v/>
      </c>
      <c r="N371" s="139" t="str">
        <f>IF('For Estimators'!AA371="", "",'For Estimators'!AA371)</f>
        <v/>
      </c>
    </row>
    <row r="372" spans="1:14" x14ac:dyDescent="0.25">
      <c r="A372" s="241" t="str">
        <f>IF('For Requestors'!C367=0,"",'For Requestors'!C367)</f>
        <v/>
      </c>
      <c r="B372" s="175" t="str">
        <f>IFERROR('For Estimators'!V372*$O$4,"")</f>
        <v/>
      </c>
      <c r="C372" s="111" t="str">
        <f>IF('For Estimators'!X372*60000 = 0,"",'For Estimators'!X372*60000)</f>
        <v/>
      </c>
      <c r="D372" s="139"/>
      <c r="E372" s="139" t="str">
        <f>IF('For Estimators'!Y372*10000 = 0,"",'For Estimators'!Y372*10000)</f>
        <v/>
      </c>
      <c r="F372" s="139"/>
      <c r="G372" s="139"/>
      <c r="H372" s="139" t="str">
        <f t="shared" si="12"/>
        <v/>
      </c>
      <c r="I372" s="139" t="str">
        <f>IF('For Estimators'!X372*6300 = 0,"",'For Estimators'!X372*6300)</f>
        <v/>
      </c>
      <c r="J372" s="139" t="str">
        <f>IF('For Estimators'!Z372*5200 = 0,"",'For Estimators'!Z372*5200)</f>
        <v/>
      </c>
      <c r="K372" s="139" t="str">
        <f t="shared" si="13"/>
        <v/>
      </c>
      <c r="L372" s="139" t="str">
        <f>IF(AND('For Estimators'!X372 = 0,  'For Estimators'!Z372 = 0),"",61000)</f>
        <v/>
      </c>
      <c r="M372" s="185" t="str">
        <f>IF('For Estimators'!W372="", "",'For Estimators'!W372)</f>
        <v/>
      </c>
      <c r="N372" s="139" t="str">
        <f>IF('For Estimators'!AA372="", "",'For Estimators'!AA372)</f>
        <v/>
      </c>
    </row>
    <row r="373" spans="1:14" x14ac:dyDescent="0.25">
      <c r="A373" s="241" t="str">
        <f>IF('For Requestors'!C368=0,"",'For Requestors'!C368)</f>
        <v/>
      </c>
      <c r="B373" s="175" t="str">
        <f>IFERROR('For Estimators'!V373*$O$4,"")</f>
        <v/>
      </c>
      <c r="C373" s="111" t="str">
        <f>IF('For Estimators'!X373*60000 = 0,"",'For Estimators'!X373*60000)</f>
        <v/>
      </c>
      <c r="D373" s="139"/>
      <c r="E373" s="139" t="str">
        <f>IF('For Estimators'!Y373*10000 = 0,"",'For Estimators'!Y373*10000)</f>
        <v/>
      </c>
      <c r="F373" s="139"/>
      <c r="G373" s="139"/>
      <c r="H373" s="139" t="str">
        <f t="shared" si="12"/>
        <v/>
      </c>
      <c r="I373" s="139" t="str">
        <f>IF('For Estimators'!X373*6300 = 0,"",'For Estimators'!X373*6300)</f>
        <v/>
      </c>
      <c r="J373" s="139" t="str">
        <f>IF('For Estimators'!Z373*5200 = 0,"",'For Estimators'!Z373*5200)</f>
        <v/>
      </c>
      <c r="K373" s="139" t="str">
        <f t="shared" si="13"/>
        <v/>
      </c>
      <c r="L373" s="139" t="str">
        <f>IF(AND('For Estimators'!X373 = 0,  'For Estimators'!Z373 = 0),"",61000)</f>
        <v/>
      </c>
      <c r="M373" s="185" t="str">
        <f>IF('For Estimators'!W373="", "",'For Estimators'!W373)</f>
        <v/>
      </c>
      <c r="N373" s="139" t="str">
        <f>IF('For Estimators'!AA373="", "",'For Estimators'!AA373)</f>
        <v/>
      </c>
    </row>
    <row r="374" spans="1:14" x14ac:dyDescent="0.25">
      <c r="A374" s="241" t="str">
        <f>IF('For Requestors'!C369=0,"",'For Requestors'!C369)</f>
        <v/>
      </c>
      <c r="B374" s="175" t="str">
        <f>IFERROR('For Estimators'!V374*$O$4,"")</f>
        <v/>
      </c>
      <c r="C374" s="111" t="str">
        <f>IF('For Estimators'!X374*60000 = 0,"",'For Estimators'!X374*60000)</f>
        <v/>
      </c>
      <c r="D374" s="139"/>
      <c r="E374" s="139" t="str">
        <f>IF('For Estimators'!Y374*10000 = 0,"",'For Estimators'!Y374*10000)</f>
        <v/>
      </c>
      <c r="F374" s="139"/>
      <c r="G374" s="139"/>
      <c r="H374" s="139" t="str">
        <f t="shared" si="12"/>
        <v/>
      </c>
      <c r="I374" s="139" t="str">
        <f>IF('For Estimators'!X374*6300 = 0,"",'For Estimators'!X374*6300)</f>
        <v/>
      </c>
      <c r="J374" s="139" t="str">
        <f>IF('For Estimators'!Z374*5200 = 0,"",'For Estimators'!Z374*5200)</f>
        <v/>
      </c>
      <c r="K374" s="139" t="str">
        <f t="shared" si="13"/>
        <v/>
      </c>
      <c r="L374" s="139" t="str">
        <f>IF(AND('For Estimators'!X374 = 0,  'For Estimators'!Z374 = 0),"",61000)</f>
        <v/>
      </c>
      <c r="M374" s="185" t="str">
        <f>IF('For Estimators'!W374="", "",'For Estimators'!W374)</f>
        <v/>
      </c>
      <c r="N374" s="139" t="str">
        <f>IF('For Estimators'!AA374="", "",'For Estimators'!AA374)</f>
        <v/>
      </c>
    </row>
    <row r="375" spans="1:14" x14ac:dyDescent="0.25">
      <c r="A375" s="241" t="str">
        <f>IF('For Requestors'!C370=0,"",'For Requestors'!C370)</f>
        <v/>
      </c>
      <c r="B375" s="175" t="str">
        <f>IFERROR('For Estimators'!V375*$O$4,"")</f>
        <v/>
      </c>
      <c r="C375" s="111" t="str">
        <f>IF('For Estimators'!X375*60000 = 0,"",'For Estimators'!X375*60000)</f>
        <v/>
      </c>
      <c r="D375" s="139"/>
      <c r="E375" s="139" t="str">
        <f>IF('For Estimators'!Y375*10000 = 0,"",'For Estimators'!Y375*10000)</f>
        <v/>
      </c>
      <c r="F375" s="139"/>
      <c r="G375" s="139"/>
      <c r="H375" s="139" t="str">
        <f t="shared" si="12"/>
        <v/>
      </c>
      <c r="I375" s="139" t="str">
        <f>IF('For Estimators'!X375*6300 = 0,"",'For Estimators'!X375*6300)</f>
        <v/>
      </c>
      <c r="J375" s="139" t="str">
        <f>IF('For Estimators'!Z375*5200 = 0,"",'For Estimators'!Z375*5200)</f>
        <v/>
      </c>
      <c r="K375" s="139" t="str">
        <f t="shared" si="13"/>
        <v/>
      </c>
      <c r="L375" s="139" t="str">
        <f>IF(AND('For Estimators'!X375 = 0,  'For Estimators'!Z375 = 0),"",61000)</f>
        <v/>
      </c>
      <c r="M375" s="185" t="str">
        <f>IF('For Estimators'!W375="", "",'For Estimators'!W375)</f>
        <v/>
      </c>
      <c r="N375" s="139" t="str">
        <f>IF('For Estimators'!AA375="", "",'For Estimators'!AA375)</f>
        <v/>
      </c>
    </row>
    <row r="376" spans="1:14" x14ac:dyDescent="0.25">
      <c r="A376" s="241" t="str">
        <f>IF('For Requestors'!C371=0,"",'For Requestors'!C371)</f>
        <v/>
      </c>
      <c r="B376" s="175" t="str">
        <f>IFERROR('For Estimators'!V376*$O$4,"")</f>
        <v/>
      </c>
      <c r="C376" s="111" t="str">
        <f>IF('For Estimators'!X376*60000 = 0,"",'For Estimators'!X376*60000)</f>
        <v/>
      </c>
      <c r="D376" s="139"/>
      <c r="E376" s="139" t="str">
        <f>IF('For Estimators'!Y376*10000 = 0,"",'For Estimators'!Y376*10000)</f>
        <v/>
      </c>
      <c r="F376" s="139"/>
      <c r="G376" s="139"/>
      <c r="H376" s="139" t="str">
        <f t="shared" si="12"/>
        <v/>
      </c>
      <c r="I376" s="139" t="str">
        <f>IF('For Estimators'!X376*6300 = 0,"",'For Estimators'!X376*6300)</f>
        <v/>
      </c>
      <c r="J376" s="139" t="str">
        <f>IF('For Estimators'!Z376*5200 = 0,"",'For Estimators'!Z376*5200)</f>
        <v/>
      </c>
      <c r="K376" s="139" t="str">
        <f t="shared" si="13"/>
        <v/>
      </c>
      <c r="L376" s="139" t="str">
        <f>IF(AND('For Estimators'!X376 = 0,  'For Estimators'!Z376 = 0),"",61000)</f>
        <v/>
      </c>
      <c r="M376" s="185" t="str">
        <f>IF('For Estimators'!W376="", "",'For Estimators'!W376)</f>
        <v/>
      </c>
      <c r="N376" s="139" t="str">
        <f>IF('For Estimators'!AA376="", "",'For Estimators'!AA376)</f>
        <v/>
      </c>
    </row>
    <row r="377" spans="1:14" x14ac:dyDescent="0.25">
      <c r="A377" s="241" t="str">
        <f>IF('For Requestors'!C372=0,"",'For Requestors'!C372)</f>
        <v/>
      </c>
      <c r="B377" s="175" t="str">
        <f>IFERROR('For Estimators'!V377*$O$4,"")</f>
        <v/>
      </c>
      <c r="C377" s="111" t="str">
        <f>IF('For Estimators'!X377*60000 = 0,"",'For Estimators'!X377*60000)</f>
        <v/>
      </c>
      <c r="D377" s="139"/>
      <c r="E377" s="139" t="str">
        <f>IF('For Estimators'!Y377*10000 = 0,"",'For Estimators'!Y377*10000)</f>
        <v/>
      </c>
      <c r="F377" s="139"/>
      <c r="G377" s="139"/>
      <c r="H377" s="139" t="str">
        <f t="shared" si="12"/>
        <v/>
      </c>
      <c r="I377" s="139" t="str">
        <f>IF('For Estimators'!X377*6300 = 0,"",'For Estimators'!X377*6300)</f>
        <v/>
      </c>
      <c r="J377" s="139" t="str">
        <f>IF('For Estimators'!Z377*5200 = 0,"",'For Estimators'!Z377*5200)</f>
        <v/>
      </c>
      <c r="K377" s="139" t="str">
        <f t="shared" si="13"/>
        <v/>
      </c>
      <c r="L377" s="139" t="str">
        <f>IF(AND('For Estimators'!X377 = 0,  'For Estimators'!Z377 = 0),"",61000)</f>
        <v/>
      </c>
      <c r="M377" s="185" t="str">
        <f>IF('For Estimators'!W377="", "",'For Estimators'!W377)</f>
        <v/>
      </c>
      <c r="N377" s="139" t="str">
        <f>IF('For Estimators'!AA377="", "",'For Estimators'!AA377)</f>
        <v/>
      </c>
    </row>
    <row r="378" spans="1:14" x14ac:dyDescent="0.25">
      <c r="A378" s="241" t="str">
        <f>IF('For Requestors'!C373=0,"",'For Requestors'!C373)</f>
        <v/>
      </c>
      <c r="B378" s="175" t="str">
        <f>IFERROR('For Estimators'!V378*$O$4,"")</f>
        <v/>
      </c>
      <c r="C378" s="111" t="str">
        <f>IF('For Estimators'!X378*60000 = 0,"",'For Estimators'!X378*60000)</f>
        <v/>
      </c>
      <c r="D378" s="139"/>
      <c r="E378" s="139" t="str">
        <f>IF('For Estimators'!Y378*10000 = 0,"",'For Estimators'!Y378*10000)</f>
        <v/>
      </c>
      <c r="F378" s="139"/>
      <c r="G378" s="139"/>
      <c r="H378" s="139" t="str">
        <f t="shared" si="12"/>
        <v/>
      </c>
      <c r="I378" s="139" t="str">
        <f>IF('For Estimators'!X378*6300 = 0,"",'For Estimators'!X378*6300)</f>
        <v/>
      </c>
      <c r="J378" s="139" t="str">
        <f>IF('For Estimators'!Z378*5200 = 0,"",'For Estimators'!Z378*5200)</f>
        <v/>
      </c>
      <c r="K378" s="139" t="str">
        <f t="shared" si="13"/>
        <v/>
      </c>
      <c r="L378" s="139" t="str">
        <f>IF(AND('For Estimators'!X378 = 0,  'For Estimators'!Z378 = 0),"",61000)</f>
        <v/>
      </c>
      <c r="M378" s="185" t="str">
        <f>IF('For Estimators'!W378="", "",'For Estimators'!W378)</f>
        <v/>
      </c>
      <c r="N378" s="139" t="str">
        <f>IF('For Estimators'!AA378="", "",'For Estimators'!AA378)</f>
        <v/>
      </c>
    </row>
    <row r="379" spans="1:14" x14ac:dyDescent="0.25">
      <c r="A379" s="241" t="str">
        <f>IF('For Requestors'!C374=0,"",'For Requestors'!C374)</f>
        <v/>
      </c>
      <c r="B379" s="175" t="str">
        <f>IFERROR('For Estimators'!V379*$O$4,"")</f>
        <v/>
      </c>
      <c r="C379" s="111" t="str">
        <f>IF('For Estimators'!X379*60000 = 0,"",'For Estimators'!X379*60000)</f>
        <v/>
      </c>
      <c r="D379" s="139"/>
      <c r="E379" s="139" t="str">
        <f>IF('For Estimators'!Y379*10000 = 0,"",'For Estimators'!Y379*10000)</f>
        <v/>
      </c>
      <c r="F379" s="139"/>
      <c r="G379" s="139"/>
      <c r="H379" s="139" t="str">
        <f t="shared" si="12"/>
        <v/>
      </c>
      <c r="I379" s="139" t="str">
        <f>IF('For Estimators'!X379*6300 = 0,"",'For Estimators'!X379*6300)</f>
        <v/>
      </c>
      <c r="J379" s="139" t="str">
        <f>IF('For Estimators'!Z379*5200 = 0,"",'For Estimators'!Z379*5200)</f>
        <v/>
      </c>
      <c r="K379" s="139" t="str">
        <f t="shared" si="13"/>
        <v/>
      </c>
      <c r="L379" s="139" t="str">
        <f>IF(AND('For Estimators'!X379 = 0,  'For Estimators'!Z379 = 0),"",61000)</f>
        <v/>
      </c>
      <c r="M379" s="185" t="str">
        <f>IF('For Estimators'!W379="", "",'For Estimators'!W379)</f>
        <v/>
      </c>
      <c r="N379" s="139" t="str">
        <f>IF('For Estimators'!AA379="", "",'For Estimators'!AA379)</f>
        <v/>
      </c>
    </row>
    <row r="380" spans="1:14" x14ac:dyDescent="0.25">
      <c r="A380" s="241" t="str">
        <f>IF('For Requestors'!C375=0,"",'For Requestors'!C375)</f>
        <v/>
      </c>
      <c r="B380" s="175" t="str">
        <f>IFERROR('For Estimators'!V380*$O$4,"")</f>
        <v/>
      </c>
      <c r="C380" s="111" t="str">
        <f>IF('For Estimators'!X380*60000 = 0,"",'For Estimators'!X380*60000)</f>
        <v/>
      </c>
      <c r="D380" s="139"/>
      <c r="E380" s="139" t="str">
        <f>IF('For Estimators'!Y380*10000 = 0,"",'For Estimators'!Y380*10000)</f>
        <v/>
      </c>
      <c r="F380" s="139"/>
      <c r="G380" s="139"/>
      <c r="H380" s="139" t="str">
        <f t="shared" si="12"/>
        <v/>
      </c>
      <c r="I380" s="139" t="str">
        <f>IF('For Estimators'!X380*6300 = 0,"",'For Estimators'!X380*6300)</f>
        <v/>
      </c>
      <c r="J380" s="139" t="str">
        <f>IF('For Estimators'!Z380*5200 = 0,"",'For Estimators'!Z380*5200)</f>
        <v/>
      </c>
      <c r="K380" s="139" t="str">
        <f t="shared" si="13"/>
        <v/>
      </c>
      <c r="L380" s="139" t="str">
        <f>IF(AND('For Estimators'!X380 = 0,  'For Estimators'!Z380 = 0),"",61000)</f>
        <v/>
      </c>
      <c r="M380" s="185" t="str">
        <f>IF('For Estimators'!W380="", "",'For Estimators'!W380)</f>
        <v/>
      </c>
      <c r="N380" s="139" t="str">
        <f>IF('For Estimators'!AA380="", "",'For Estimators'!AA380)</f>
        <v/>
      </c>
    </row>
    <row r="381" spans="1:14" x14ac:dyDescent="0.25">
      <c r="A381" s="241" t="str">
        <f>IF('For Requestors'!C376=0,"",'For Requestors'!C376)</f>
        <v/>
      </c>
      <c r="B381" s="175" t="str">
        <f>IFERROR('For Estimators'!V381*$O$4,"")</f>
        <v/>
      </c>
      <c r="C381" s="111" t="str">
        <f>IF('For Estimators'!X381*60000 = 0,"",'For Estimators'!X381*60000)</f>
        <v/>
      </c>
      <c r="D381" s="139"/>
      <c r="E381" s="139" t="str">
        <f>IF('For Estimators'!Y381*10000 = 0,"",'For Estimators'!Y381*10000)</f>
        <v/>
      </c>
      <c r="F381" s="139"/>
      <c r="G381" s="139"/>
      <c r="H381" s="139" t="str">
        <f t="shared" si="12"/>
        <v/>
      </c>
      <c r="I381" s="139" t="str">
        <f>IF('For Estimators'!X381*6300 = 0,"",'For Estimators'!X381*6300)</f>
        <v/>
      </c>
      <c r="J381" s="139" t="str">
        <f>IF('For Estimators'!Z381*5200 = 0,"",'For Estimators'!Z381*5200)</f>
        <v/>
      </c>
      <c r="K381" s="139" t="str">
        <f t="shared" si="13"/>
        <v/>
      </c>
      <c r="L381" s="139" t="str">
        <f>IF(AND('For Estimators'!X381 = 0,  'For Estimators'!Z381 = 0),"",61000)</f>
        <v/>
      </c>
      <c r="M381" s="185" t="str">
        <f>IF('For Estimators'!W381="", "",'For Estimators'!W381)</f>
        <v/>
      </c>
      <c r="N381" s="139" t="str">
        <f>IF('For Estimators'!AA381="", "",'For Estimators'!AA381)</f>
        <v/>
      </c>
    </row>
    <row r="382" spans="1:14" x14ac:dyDescent="0.25">
      <c r="A382" s="241" t="str">
        <f>IF('For Requestors'!C377=0,"",'For Requestors'!C377)</f>
        <v/>
      </c>
      <c r="B382" s="175" t="str">
        <f>IFERROR('For Estimators'!V382*$O$4,"")</f>
        <v/>
      </c>
      <c r="C382" s="111" t="str">
        <f>IF('For Estimators'!X382*60000 = 0,"",'For Estimators'!X382*60000)</f>
        <v/>
      </c>
      <c r="D382" s="139"/>
      <c r="E382" s="139" t="str">
        <f>IF('For Estimators'!Y382*10000 = 0,"",'For Estimators'!Y382*10000)</f>
        <v/>
      </c>
      <c r="F382" s="139"/>
      <c r="G382" s="139"/>
      <c r="H382" s="139" t="str">
        <f t="shared" si="12"/>
        <v/>
      </c>
      <c r="I382" s="139" t="str">
        <f>IF('For Estimators'!X382*6300 = 0,"",'For Estimators'!X382*6300)</f>
        <v/>
      </c>
      <c r="J382" s="139" t="str">
        <f>IF('For Estimators'!Z382*5200 = 0,"",'For Estimators'!Z382*5200)</f>
        <v/>
      </c>
      <c r="K382" s="139" t="str">
        <f t="shared" si="13"/>
        <v/>
      </c>
      <c r="L382" s="139" t="str">
        <f>IF(AND('For Estimators'!X382 = 0,  'For Estimators'!Z382 = 0),"",61000)</f>
        <v/>
      </c>
      <c r="M382" s="185" t="str">
        <f>IF('For Estimators'!W382="", "",'For Estimators'!W382)</f>
        <v/>
      </c>
      <c r="N382" s="139" t="str">
        <f>IF('For Estimators'!AA382="", "",'For Estimators'!AA382)</f>
        <v/>
      </c>
    </row>
    <row r="383" spans="1:14" x14ac:dyDescent="0.25">
      <c r="A383" s="241" t="str">
        <f>IF('For Requestors'!C378=0,"",'For Requestors'!C378)</f>
        <v/>
      </c>
      <c r="B383" s="175" t="str">
        <f>IFERROR('For Estimators'!V383*$O$4,"")</f>
        <v/>
      </c>
      <c r="C383" s="111" t="str">
        <f>IF('For Estimators'!X383*60000 = 0,"",'For Estimators'!X383*60000)</f>
        <v/>
      </c>
      <c r="D383" s="139"/>
      <c r="E383" s="139" t="str">
        <f>IF('For Estimators'!Y383*10000 = 0,"",'For Estimators'!Y383*10000)</f>
        <v/>
      </c>
      <c r="F383" s="139"/>
      <c r="G383" s="139"/>
      <c r="H383" s="139" t="str">
        <f t="shared" si="12"/>
        <v/>
      </c>
      <c r="I383" s="139" t="str">
        <f>IF('For Estimators'!X383*6300 = 0,"",'For Estimators'!X383*6300)</f>
        <v/>
      </c>
      <c r="J383" s="139" t="str">
        <f>IF('For Estimators'!Z383*5200 = 0,"",'For Estimators'!Z383*5200)</f>
        <v/>
      </c>
      <c r="K383" s="139" t="str">
        <f t="shared" si="13"/>
        <v/>
      </c>
      <c r="L383" s="139" t="str">
        <f>IF(AND('For Estimators'!X383 = 0,  'For Estimators'!Z383 = 0),"",61000)</f>
        <v/>
      </c>
      <c r="M383" s="185" t="str">
        <f>IF('For Estimators'!W383="", "",'For Estimators'!W383)</f>
        <v/>
      </c>
      <c r="N383" s="139" t="str">
        <f>IF('For Estimators'!AA383="", "",'For Estimators'!AA383)</f>
        <v/>
      </c>
    </row>
    <row r="384" spans="1:14" x14ac:dyDescent="0.25">
      <c r="A384" s="241" t="str">
        <f>IF('For Requestors'!C379=0,"",'For Requestors'!C379)</f>
        <v/>
      </c>
      <c r="B384" s="175" t="str">
        <f>IFERROR('For Estimators'!V384*$O$4,"")</f>
        <v/>
      </c>
      <c r="C384" s="111" t="str">
        <f>IF('For Estimators'!X384*60000 = 0,"",'For Estimators'!X384*60000)</f>
        <v/>
      </c>
      <c r="D384" s="139"/>
      <c r="E384" s="139" t="str">
        <f>IF('For Estimators'!Y384*10000 = 0,"",'For Estimators'!Y384*10000)</f>
        <v/>
      </c>
      <c r="F384" s="139"/>
      <c r="G384" s="139"/>
      <c r="H384" s="139" t="str">
        <f t="shared" si="12"/>
        <v/>
      </c>
      <c r="I384" s="139" t="str">
        <f>IF('For Estimators'!X384*6300 = 0,"",'For Estimators'!X384*6300)</f>
        <v/>
      </c>
      <c r="J384" s="139" t="str">
        <f>IF('For Estimators'!Z384*5200 = 0,"",'For Estimators'!Z384*5200)</f>
        <v/>
      </c>
      <c r="K384" s="139" t="str">
        <f t="shared" si="13"/>
        <v/>
      </c>
      <c r="L384" s="139" t="str">
        <f>IF(AND('For Estimators'!X384 = 0,  'For Estimators'!Z384 = 0),"",61000)</f>
        <v/>
      </c>
      <c r="M384" s="185" t="str">
        <f>IF('For Estimators'!W384="", "",'For Estimators'!W384)</f>
        <v/>
      </c>
      <c r="N384" s="139" t="str">
        <f>IF('For Estimators'!AA384="", "",'For Estimators'!AA384)</f>
        <v/>
      </c>
    </row>
    <row r="385" spans="1:14" x14ac:dyDescent="0.25">
      <c r="A385" s="241" t="str">
        <f>IF('For Requestors'!C380=0,"",'For Requestors'!C380)</f>
        <v/>
      </c>
      <c r="B385" s="175" t="str">
        <f>IFERROR('For Estimators'!V385*$O$4,"")</f>
        <v/>
      </c>
      <c r="C385" s="111" t="str">
        <f>IF('For Estimators'!X385*60000 = 0,"",'For Estimators'!X385*60000)</f>
        <v/>
      </c>
      <c r="D385" s="139"/>
      <c r="E385" s="139" t="str">
        <f>IF('For Estimators'!Y385*10000 = 0,"",'For Estimators'!Y385*10000)</f>
        <v/>
      </c>
      <c r="F385" s="139"/>
      <c r="G385" s="139"/>
      <c r="H385" s="139" t="str">
        <f t="shared" si="12"/>
        <v/>
      </c>
      <c r="I385" s="139" t="str">
        <f>IF('For Estimators'!X385*6300 = 0,"",'For Estimators'!X385*6300)</f>
        <v/>
      </c>
      <c r="J385" s="139" t="str">
        <f>IF('For Estimators'!Z385*5200 = 0,"",'For Estimators'!Z385*5200)</f>
        <v/>
      </c>
      <c r="K385" s="139" t="str">
        <f t="shared" si="13"/>
        <v/>
      </c>
      <c r="L385" s="139" t="str">
        <f>IF(AND('For Estimators'!X385 = 0,  'For Estimators'!Z385 = 0),"",61000)</f>
        <v/>
      </c>
      <c r="M385" s="185" t="str">
        <f>IF('For Estimators'!W385="", "",'For Estimators'!W385)</f>
        <v/>
      </c>
      <c r="N385" s="139" t="str">
        <f>IF('For Estimators'!AA385="", "",'For Estimators'!AA385)</f>
        <v/>
      </c>
    </row>
    <row r="386" spans="1:14" x14ac:dyDescent="0.25">
      <c r="A386" s="241" t="str">
        <f>IF('For Requestors'!C381=0,"",'For Requestors'!C381)</f>
        <v/>
      </c>
      <c r="B386" s="175" t="str">
        <f>IFERROR('For Estimators'!V386*$O$4,"")</f>
        <v/>
      </c>
      <c r="C386" s="111" t="str">
        <f>IF('For Estimators'!X386*60000 = 0,"",'For Estimators'!X386*60000)</f>
        <v/>
      </c>
      <c r="D386" s="139"/>
      <c r="E386" s="139" t="str">
        <f>IF('For Estimators'!Y386*10000 = 0,"",'For Estimators'!Y386*10000)</f>
        <v/>
      </c>
      <c r="F386" s="139"/>
      <c r="G386" s="139"/>
      <c r="H386" s="139" t="str">
        <f t="shared" si="12"/>
        <v/>
      </c>
      <c r="I386" s="139" t="str">
        <f>IF('For Estimators'!X386*6300 = 0,"",'For Estimators'!X386*6300)</f>
        <v/>
      </c>
      <c r="J386" s="139" t="str">
        <f>IF('For Estimators'!Z386*5200 = 0,"",'For Estimators'!Z386*5200)</f>
        <v/>
      </c>
      <c r="K386" s="139" t="str">
        <f t="shared" si="13"/>
        <v/>
      </c>
      <c r="L386" s="139" t="str">
        <f>IF(AND('For Estimators'!X386 = 0,  'For Estimators'!Z386 = 0),"",61000)</f>
        <v/>
      </c>
      <c r="M386" s="185" t="str">
        <f>IF('For Estimators'!W386="", "",'For Estimators'!W386)</f>
        <v/>
      </c>
      <c r="N386" s="139" t="str">
        <f>IF('For Estimators'!AA386="", "",'For Estimators'!AA386)</f>
        <v/>
      </c>
    </row>
    <row r="387" spans="1:14" x14ac:dyDescent="0.25">
      <c r="A387" s="241" t="str">
        <f>IF('For Requestors'!C382=0,"",'For Requestors'!C382)</f>
        <v/>
      </c>
      <c r="B387" s="175" t="str">
        <f>IFERROR('For Estimators'!V387*$O$4,"")</f>
        <v/>
      </c>
      <c r="C387" s="111" t="str">
        <f>IF('For Estimators'!X387*60000 = 0,"",'For Estimators'!X387*60000)</f>
        <v/>
      </c>
      <c r="D387" s="139"/>
      <c r="E387" s="139" t="str">
        <f>IF('For Estimators'!Y387*10000 = 0,"",'For Estimators'!Y387*10000)</f>
        <v/>
      </c>
      <c r="F387" s="139"/>
      <c r="G387" s="139"/>
      <c r="H387" s="139" t="str">
        <f t="shared" si="12"/>
        <v/>
      </c>
      <c r="I387" s="139" t="str">
        <f>IF('For Estimators'!X387*6300 = 0,"",'For Estimators'!X387*6300)</f>
        <v/>
      </c>
      <c r="J387" s="139" t="str">
        <f>IF('For Estimators'!Z387*5200 = 0,"",'For Estimators'!Z387*5200)</f>
        <v/>
      </c>
      <c r="K387" s="139" t="str">
        <f t="shared" si="13"/>
        <v/>
      </c>
      <c r="L387" s="139" t="str">
        <f>IF(AND('For Estimators'!X387 = 0,  'For Estimators'!Z387 = 0),"",61000)</f>
        <v/>
      </c>
      <c r="M387" s="185" t="str">
        <f>IF('For Estimators'!W387="", "",'For Estimators'!W387)</f>
        <v/>
      </c>
      <c r="N387" s="139" t="str">
        <f>IF('For Estimators'!AA387="", "",'For Estimators'!AA387)</f>
        <v/>
      </c>
    </row>
    <row r="388" spans="1:14" x14ac:dyDescent="0.25">
      <c r="A388" s="241" t="str">
        <f>IF('For Requestors'!C383=0,"",'For Requestors'!C383)</f>
        <v/>
      </c>
      <c r="B388" s="175" t="str">
        <f>IFERROR('For Estimators'!V388*$O$4,"")</f>
        <v/>
      </c>
      <c r="C388" s="111" t="str">
        <f>IF('For Estimators'!X388*60000 = 0,"",'For Estimators'!X388*60000)</f>
        <v/>
      </c>
      <c r="D388" s="139"/>
      <c r="E388" s="139" t="str">
        <f>IF('For Estimators'!Y388*10000 = 0,"",'For Estimators'!Y388*10000)</f>
        <v/>
      </c>
      <c r="F388" s="139"/>
      <c r="G388" s="139"/>
      <c r="H388" s="139" t="str">
        <f t="shared" si="12"/>
        <v/>
      </c>
      <c r="I388" s="139" t="str">
        <f>IF('For Estimators'!X388*6300 = 0,"",'For Estimators'!X388*6300)</f>
        <v/>
      </c>
      <c r="J388" s="139" t="str">
        <f>IF('For Estimators'!Z388*5200 = 0,"",'For Estimators'!Z388*5200)</f>
        <v/>
      </c>
      <c r="K388" s="139" t="str">
        <f t="shared" si="13"/>
        <v/>
      </c>
      <c r="L388" s="139" t="str">
        <f>IF(AND('For Estimators'!X388 = 0,  'For Estimators'!Z388 = 0),"",61000)</f>
        <v/>
      </c>
      <c r="M388" s="185" t="str">
        <f>IF('For Estimators'!W388="", "",'For Estimators'!W388)</f>
        <v/>
      </c>
      <c r="N388" s="139" t="str">
        <f>IF('For Estimators'!AA388="", "",'For Estimators'!AA388)</f>
        <v/>
      </c>
    </row>
    <row r="389" spans="1:14" x14ac:dyDescent="0.25">
      <c r="A389" s="241" t="str">
        <f>IF('For Requestors'!C384=0,"",'For Requestors'!C384)</f>
        <v/>
      </c>
      <c r="B389" s="175" t="str">
        <f>IFERROR('For Estimators'!V389*$O$4,"")</f>
        <v/>
      </c>
      <c r="C389" s="111" t="str">
        <f>IF('For Estimators'!X389*60000 = 0,"",'For Estimators'!X389*60000)</f>
        <v/>
      </c>
      <c r="D389" s="139"/>
      <c r="E389" s="139" t="str">
        <f>IF('For Estimators'!Y389*10000 = 0,"",'For Estimators'!Y389*10000)</f>
        <v/>
      </c>
      <c r="F389" s="139"/>
      <c r="G389" s="139"/>
      <c r="H389" s="139" t="str">
        <f t="shared" si="12"/>
        <v/>
      </c>
      <c r="I389" s="139" t="str">
        <f>IF('For Estimators'!X389*6300 = 0,"",'For Estimators'!X389*6300)</f>
        <v/>
      </c>
      <c r="J389" s="139" t="str">
        <f>IF('For Estimators'!Z389*5200 = 0,"",'For Estimators'!Z389*5200)</f>
        <v/>
      </c>
      <c r="K389" s="139" t="str">
        <f t="shared" si="13"/>
        <v/>
      </c>
      <c r="L389" s="139" t="str">
        <f>IF(AND('For Estimators'!X389 = 0,  'For Estimators'!Z389 = 0),"",61000)</f>
        <v/>
      </c>
      <c r="M389" s="185" t="str">
        <f>IF('For Estimators'!W389="", "",'For Estimators'!W389)</f>
        <v/>
      </c>
      <c r="N389" s="139" t="str">
        <f>IF('For Estimators'!AA389="", "",'For Estimators'!AA389)</f>
        <v/>
      </c>
    </row>
    <row r="390" spans="1:14" x14ac:dyDescent="0.25">
      <c r="A390" s="241" t="str">
        <f>IF('For Requestors'!C385=0,"",'For Requestors'!C385)</f>
        <v/>
      </c>
      <c r="B390" s="175" t="str">
        <f>IFERROR('For Estimators'!V390*$O$4,"")</f>
        <v/>
      </c>
      <c r="C390" s="111" t="str">
        <f>IF('For Estimators'!X390*60000 = 0,"",'For Estimators'!X390*60000)</f>
        <v/>
      </c>
      <c r="D390" s="139"/>
      <c r="E390" s="139" t="str">
        <f>IF('For Estimators'!Y390*10000 = 0,"",'For Estimators'!Y390*10000)</f>
        <v/>
      </c>
      <c r="F390" s="139"/>
      <c r="G390" s="139"/>
      <c r="H390" s="139" t="str">
        <f t="shared" si="12"/>
        <v/>
      </c>
      <c r="I390" s="139" t="str">
        <f>IF('For Estimators'!X390*6300 = 0,"",'For Estimators'!X390*6300)</f>
        <v/>
      </c>
      <c r="J390" s="139" t="str">
        <f>IF('For Estimators'!Z390*5200 = 0,"",'For Estimators'!Z390*5200)</f>
        <v/>
      </c>
      <c r="K390" s="139" t="str">
        <f t="shared" si="13"/>
        <v/>
      </c>
      <c r="L390" s="139" t="str">
        <f>IF(AND('For Estimators'!X390 = 0,  'For Estimators'!Z390 = 0),"",61000)</f>
        <v/>
      </c>
      <c r="M390" s="185" t="str">
        <f>IF('For Estimators'!W390="", "",'For Estimators'!W390)</f>
        <v/>
      </c>
      <c r="N390" s="139" t="str">
        <f>IF('For Estimators'!AA390="", "",'For Estimators'!AA390)</f>
        <v/>
      </c>
    </row>
    <row r="391" spans="1:14" x14ac:dyDescent="0.25">
      <c r="A391" s="241" t="str">
        <f>IF('For Requestors'!C386=0,"",'For Requestors'!C386)</f>
        <v/>
      </c>
      <c r="B391" s="175" t="str">
        <f>IFERROR('For Estimators'!V391*$O$4,"")</f>
        <v/>
      </c>
      <c r="C391" s="111" t="str">
        <f>IF('For Estimators'!X391*60000 = 0,"",'For Estimators'!X391*60000)</f>
        <v/>
      </c>
      <c r="D391" s="139"/>
      <c r="E391" s="139" t="str">
        <f>IF('For Estimators'!Y391*10000 = 0,"",'For Estimators'!Y391*10000)</f>
        <v/>
      </c>
      <c r="F391" s="139"/>
      <c r="G391" s="139"/>
      <c r="H391" s="139" t="str">
        <f t="shared" si="12"/>
        <v/>
      </c>
      <c r="I391" s="139" t="str">
        <f>IF('For Estimators'!X391*6300 = 0,"",'For Estimators'!X391*6300)</f>
        <v/>
      </c>
      <c r="J391" s="139" t="str">
        <f>IF('For Estimators'!Z391*5200 = 0,"",'For Estimators'!Z391*5200)</f>
        <v/>
      </c>
      <c r="K391" s="139" t="str">
        <f t="shared" si="13"/>
        <v/>
      </c>
      <c r="L391" s="139" t="str">
        <f>IF(AND('For Estimators'!X391 = 0,  'For Estimators'!Z391 = 0),"",61000)</f>
        <v/>
      </c>
      <c r="M391" s="185" t="str">
        <f>IF('For Estimators'!W391="", "",'For Estimators'!W391)</f>
        <v/>
      </c>
      <c r="N391" s="139" t="str">
        <f>IF('For Estimators'!AA391="", "",'For Estimators'!AA391)</f>
        <v/>
      </c>
    </row>
    <row r="392" spans="1:14" x14ac:dyDescent="0.25">
      <c r="A392" s="241" t="str">
        <f>IF('For Requestors'!C387=0,"",'For Requestors'!C387)</f>
        <v/>
      </c>
      <c r="B392" s="175" t="str">
        <f>IFERROR('For Estimators'!V392*$O$4,"")</f>
        <v/>
      </c>
      <c r="C392" s="111" t="str">
        <f>IF('For Estimators'!X392*60000 = 0,"",'For Estimators'!X392*60000)</f>
        <v/>
      </c>
      <c r="D392" s="139"/>
      <c r="E392" s="139" t="str">
        <f>IF('For Estimators'!Y392*10000 = 0,"",'For Estimators'!Y392*10000)</f>
        <v/>
      </c>
      <c r="F392" s="139"/>
      <c r="G392" s="139"/>
      <c r="H392" s="139" t="str">
        <f t="shared" si="12"/>
        <v/>
      </c>
      <c r="I392" s="139" t="str">
        <f>IF('For Estimators'!X392*6300 = 0,"",'For Estimators'!X392*6300)</f>
        <v/>
      </c>
      <c r="J392" s="139" t="str">
        <f>IF('For Estimators'!Z392*5200 = 0,"",'For Estimators'!Z392*5200)</f>
        <v/>
      </c>
      <c r="K392" s="139" t="str">
        <f t="shared" si="13"/>
        <v/>
      </c>
      <c r="L392" s="139" t="str">
        <f>IF(AND('For Estimators'!X392 = 0,  'For Estimators'!Z392 = 0),"",61000)</f>
        <v/>
      </c>
      <c r="M392" s="185" t="str">
        <f>IF('For Estimators'!W392="", "",'For Estimators'!W392)</f>
        <v/>
      </c>
      <c r="N392" s="139" t="str">
        <f>IF('For Estimators'!AA392="", "",'For Estimators'!AA392)</f>
        <v/>
      </c>
    </row>
    <row r="393" spans="1:14" x14ac:dyDescent="0.25">
      <c r="A393" s="241" t="str">
        <f>IF('For Requestors'!C388=0,"",'For Requestors'!C388)</f>
        <v/>
      </c>
      <c r="B393" s="175" t="str">
        <f>IFERROR('For Estimators'!V393*$O$4,"")</f>
        <v/>
      </c>
      <c r="C393" s="111" t="str">
        <f>IF('For Estimators'!X393*60000 = 0,"",'For Estimators'!X393*60000)</f>
        <v/>
      </c>
      <c r="D393" s="139"/>
      <c r="E393" s="139" t="str">
        <f>IF('For Estimators'!Y393*10000 = 0,"",'For Estimators'!Y393*10000)</f>
        <v/>
      </c>
      <c r="F393" s="139"/>
      <c r="G393" s="139"/>
      <c r="H393" s="139" t="str">
        <f t="shared" si="12"/>
        <v/>
      </c>
      <c r="I393" s="139" t="str">
        <f>IF('For Estimators'!X393*6300 = 0,"",'For Estimators'!X393*6300)</f>
        <v/>
      </c>
      <c r="J393" s="139" t="str">
        <f>IF('For Estimators'!Z393*5200 = 0,"",'For Estimators'!Z393*5200)</f>
        <v/>
      </c>
      <c r="K393" s="139" t="str">
        <f t="shared" si="13"/>
        <v/>
      </c>
      <c r="L393" s="139" t="str">
        <f>IF(AND('For Estimators'!X393 = 0,  'For Estimators'!Z393 = 0),"",61000)</f>
        <v/>
      </c>
      <c r="M393" s="185" t="str">
        <f>IF('For Estimators'!W393="", "",'For Estimators'!W393)</f>
        <v/>
      </c>
      <c r="N393" s="139" t="str">
        <f>IF('For Estimators'!AA393="", "",'For Estimators'!AA393)</f>
        <v/>
      </c>
    </row>
    <row r="394" spans="1:14" x14ac:dyDescent="0.25">
      <c r="A394" s="241" t="str">
        <f>IF('For Requestors'!C389=0,"",'For Requestors'!C389)</f>
        <v/>
      </c>
      <c r="B394" s="175" t="str">
        <f>IFERROR('For Estimators'!V394*$O$4,"")</f>
        <v/>
      </c>
      <c r="C394" s="111" t="str">
        <f>IF('For Estimators'!X394*60000 = 0,"",'For Estimators'!X394*60000)</f>
        <v/>
      </c>
      <c r="D394" s="139"/>
      <c r="E394" s="139" t="str">
        <f>IF('For Estimators'!Y394*10000 = 0,"",'For Estimators'!Y394*10000)</f>
        <v/>
      </c>
      <c r="F394" s="139"/>
      <c r="G394" s="139"/>
      <c r="H394" s="139" t="str">
        <f t="shared" si="12"/>
        <v/>
      </c>
      <c r="I394" s="139" t="str">
        <f>IF('For Estimators'!X394*6300 = 0,"",'For Estimators'!X394*6300)</f>
        <v/>
      </c>
      <c r="J394" s="139" t="str">
        <f>IF('For Estimators'!Z394*5200 = 0,"",'For Estimators'!Z394*5200)</f>
        <v/>
      </c>
      <c r="K394" s="139" t="str">
        <f t="shared" si="13"/>
        <v/>
      </c>
      <c r="L394" s="139" t="str">
        <f>IF(AND('For Estimators'!X394 = 0,  'For Estimators'!Z394 = 0),"",61000)</f>
        <v/>
      </c>
      <c r="M394" s="185" t="str">
        <f>IF('For Estimators'!W394="", "",'For Estimators'!W394)</f>
        <v/>
      </c>
      <c r="N394" s="139" t="str">
        <f>IF('For Estimators'!AA394="", "",'For Estimators'!AA394)</f>
        <v/>
      </c>
    </row>
    <row r="395" spans="1:14" x14ac:dyDescent="0.25">
      <c r="A395" s="241" t="str">
        <f>IF('For Requestors'!C390=0,"",'For Requestors'!C390)</f>
        <v/>
      </c>
      <c r="B395" s="175" t="str">
        <f>IFERROR('For Estimators'!V395*$O$4,"")</f>
        <v/>
      </c>
      <c r="C395" s="111" t="str">
        <f>IF('For Estimators'!X395*60000 = 0,"",'For Estimators'!X395*60000)</f>
        <v/>
      </c>
      <c r="D395" s="139"/>
      <c r="E395" s="139" t="str">
        <f>IF('For Estimators'!Y395*10000 = 0,"",'For Estimators'!Y395*10000)</f>
        <v/>
      </c>
      <c r="F395" s="139"/>
      <c r="G395" s="139"/>
      <c r="H395" s="139" t="str">
        <f t="shared" ref="H395:H458" si="14">IF(A395&lt;&gt;"",10200,"")</f>
        <v/>
      </c>
      <c r="I395" s="139" t="str">
        <f>IF('For Estimators'!X395*6300 = 0,"",'For Estimators'!X395*6300)</f>
        <v/>
      </c>
      <c r="J395" s="139" t="str">
        <f>IF('For Estimators'!Z395*5200 = 0,"",'For Estimators'!Z395*5200)</f>
        <v/>
      </c>
      <c r="K395" s="139" t="str">
        <f t="shared" ref="K395:K458" si="15">IF(G395&lt;&gt;0,1000,"")</f>
        <v/>
      </c>
      <c r="L395" s="139" t="str">
        <f>IF(AND('For Estimators'!X395 = 0,  'For Estimators'!Z395 = 0),"",61000)</f>
        <v/>
      </c>
      <c r="M395" s="185" t="str">
        <f>IF('For Estimators'!W395="", "",'For Estimators'!W395)</f>
        <v/>
      </c>
      <c r="N395" s="139" t="str">
        <f>IF('For Estimators'!AA395="", "",'For Estimators'!AA395)</f>
        <v/>
      </c>
    </row>
    <row r="396" spans="1:14" x14ac:dyDescent="0.25">
      <c r="A396" s="241" t="str">
        <f>IF('For Requestors'!C391=0,"",'For Requestors'!C391)</f>
        <v/>
      </c>
      <c r="B396" s="175" t="str">
        <f>IFERROR('For Estimators'!V396*$O$4,"")</f>
        <v/>
      </c>
      <c r="C396" s="111" t="str">
        <f>IF('For Estimators'!X396*60000 = 0,"",'For Estimators'!X396*60000)</f>
        <v/>
      </c>
      <c r="D396" s="139"/>
      <c r="E396" s="139" t="str">
        <f>IF('For Estimators'!Y396*10000 = 0,"",'For Estimators'!Y396*10000)</f>
        <v/>
      </c>
      <c r="F396" s="139"/>
      <c r="G396" s="139"/>
      <c r="H396" s="139" t="str">
        <f t="shared" si="14"/>
        <v/>
      </c>
      <c r="I396" s="139" t="str">
        <f>IF('For Estimators'!X396*6300 = 0,"",'For Estimators'!X396*6300)</f>
        <v/>
      </c>
      <c r="J396" s="139" t="str">
        <f>IF('For Estimators'!Z396*5200 = 0,"",'For Estimators'!Z396*5200)</f>
        <v/>
      </c>
      <c r="K396" s="139" t="str">
        <f t="shared" si="15"/>
        <v/>
      </c>
      <c r="L396" s="139" t="str">
        <f>IF(AND('For Estimators'!X396 = 0,  'For Estimators'!Z396 = 0),"",61000)</f>
        <v/>
      </c>
      <c r="M396" s="185" t="str">
        <f>IF('For Estimators'!W396="", "",'For Estimators'!W396)</f>
        <v/>
      </c>
      <c r="N396" s="139" t="str">
        <f>IF('For Estimators'!AA396="", "",'For Estimators'!AA396)</f>
        <v/>
      </c>
    </row>
    <row r="397" spans="1:14" x14ac:dyDescent="0.25">
      <c r="A397" s="241" t="str">
        <f>IF('For Requestors'!C392=0,"",'For Requestors'!C392)</f>
        <v/>
      </c>
      <c r="B397" s="175" t="str">
        <f>IFERROR('For Estimators'!V397*$O$4,"")</f>
        <v/>
      </c>
      <c r="C397" s="111" t="str">
        <f>IF('For Estimators'!X397*60000 = 0,"",'For Estimators'!X397*60000)</f>
        <v/>
      </c>
      <c r="D397" s="139"/>
      <c r="E397" s="139" t="str">
        <f>IF('For Estimators'!Y397*10000 = 0,"",'For Estimators'!Y397*10000)</f>
        <v/>
      </c>
      <c r="F397" s="139"/>
      <c r="G397" s="139"/>
      <c r="H397" s="139" t="str">
        <f t="shared" si="14"/>
        <v/>
      </c>
      <c r="I397" s="139" t="str">
        <f>IF('For Estimators'!X397*6300 = 0,"",'For Estimators'!X397*6300)</f>
        <v/>
      </c>
      <c r="J397" s="139" t="str">
        <f>IF('For Estimators'!Z397*5200 = 0,"",'For Estimators'!Z397*5200)</f>
        <v/>
      </c>
      <c r="K397" s="139" t="str">
        <f t="shared" si="15"/>
        <v/>
      </c>
      <c r="L397" s="139" t="str">
        <f>IF(AND('For Estimators'!X397 = 0,  'For Estimators'!Z397 = 0),"",61000)</f>
        <v/>
      </c>
      <c r="M397" s="185" t="str">
        <f>IF('For Estimators'!W397="", "",'For Estimators'!W397)</f>
        <v/>
      </c>
      <c r="N397" s="139" t="str">
        <f>IF('For Estimators'!AA397="", "",'For Estimators'!AA397)</f>
        <v/>
      </c>
    </row>
    <row r="398" spans="1:14" x14ac:dyDescent="0.25">
      <c r="A398" s="241" t="str">
        <f>IF('For Requestors'!C393=0,"",'For Requestors'!C393)</f>
        <v/>
      </c>
      <c r="B398" s="175" t="str">
        <f>IFERROR('For Estimators'!V398*$O$4,"")</f>
        <v/>
      </c>
      <c r="C398" s="111" t="str">
        <f>IF('For Estimators'!X398*60000 = 0,"",'For Estimators'!X398*60000)</f>
        <v/>
      </c>
      <c r="D398" s="139"/>
      <c r="E398" s="139" t="str">
        <f>IF('For Estimators'!Y398*10000 = 0,"",'For Estimators'!Y398*10000)</f>
        <v/>
      </c>
      <c r="F398" s="139"/>
      <c r="G398" s="139"/>
      <c r="H398" s="139" t="str">
        <f t="shared" si="14"/>
        <v/>
      </c>
      <c r="I398" s="139" t="str">
        <f>IF('For Estimators'!X398*6300 = 0,"",'For Estimators'!X398*6300)</f>
        <v/>
      </c>
      <c r="J398" s="139" t="str">
        <f>IF('For Estimators'!Z398*5200 = 0,"",'For Estimators'!Z398*5200)</f>
        <v/>
      </c>
      <c r="K398" s="139" t="str">
        <f t="shared" si="15"/>
        <v/>
      </c>
      <c r="L398" s="139" t="str">
        <f>IF(AND('For Estimators'!X398 = 0,  'For Estimators'!Z398 = 0),"",61000)</f>
        <v/>
      </c>
      <c r="M398" s="185" t="str">
        <f>IF('For Estimators'!W398="", "",'For Estimators'!W398)</f>
        <v/>
      </c>
      <c r="N398" s="139" t="str">
        <f>IF('For Estimators'!AA398="", "",'For Estimators'!AA398)</f>
        <v/>
      </c>
    </row>
    <row r="399" spans="1:14" x14ac:dyDescent="0.25">
      <c r="A399" s="241" t="str">
        <f>IF('For Requestors'!C394=0,"",'For Requestors'!C394)</f>
        <v/>
      </c>
      <c r="B399" s="175" t="str">
        <f>IFERROR('For Estimators'!V399*$O$4,"")</f>
        <v/>
      </c>
      <c r="C399" s="111" t="str">
        <f>IF('For Estimators'!X399*60000 = 0,"",'For Estimators'!X399*60000)</f>
        <v/>
      </c>
      <c r="D399" s="139"/>
      <c r="E399" s="139" t="str">
        <f>IF('For Estimators'!Y399*10000 = 0,"",'For Estimators'!Y399*10000)</f>
        <v/>
      </c>
      <c r="F399" s="139"/>
      <c r="G399" s="139"/>
      <c r="H399" s="139" t="str">
        <f t="shared" si="14"/>
        <v/>
      </c>
      <c r="I399" s="139" t="str">
        <f>IF('For Estimators'!X399*6300 = 0,"",'For Estimators'!X399*6300)</f>
        <v/>
      </c>
      <c r="J399" s="139" t="str">
        <f>IF('For Estimators'!Z399*5200 = 0,"",'For Estimators'!Z399*5200)</f>
        <v/>
      </c>
      <c r="K399" s="139" t="str">
        <f t="shared" si="15"/>
        <v/>
      </c>
      <c r="L399" s="139" t="str">
        <f>IF(AND('For Estimators'!X399 = 0,  'For Estimators'!Z399 = 0),"",61000)</f>
        <v/>
      </c>
      <c r="M399" s="185" t="str">
        <f>IF('For Estimators'!W399="", "",'For Estimators'!W399)</f>
        <v/>
      </c>
      <c r="N399" s="139" t="str">
        <f>IF('For Estimators'!AA399="", "",'For Estimators'!AA399)</f>
        <v/>
      </c>
    </row>
    <row r="400" spans="1:14" x14ac:dyDescent="0.25">
      <c r="A400" s="241" t="str">
        <f>IF('For Requestors'!C395=0,"",'For Requestors'!C395)</f>
        <v/>
      </c>
      <c r="B400" s="175" t="str">
        <f>IFERROR('For Estimators'!V400*$O$4,"")</f>
        <v/>
      </c>
      <c r="C400" s="111" t="str">
        <f>IF('For Estimators'!X400*60000 = 0,"",'For Estimators'!X400*60000)</f>
        <v/>
      </c>
      <c r="D400" s="139"/>
      <c r="E400" s="139" t="str">
        <f>IF('For Estimators'!Y400*10000 = 0,"",'For Estimators'!Y400*10000)</f>
        <v/>
      </c>
      <c r="F400" s="139"/>
      <c r="G400" s="139"/>
      <c r="H400" s="139" t="str">
        <f t="shared" si="14"/>
        <v/>
      </c>
      <c r="I400" s="139" t="str">
        <f>IF('For Estimators'!X400*6300 = 0,"",'For Estimators'!X400*6300)</f>
        <v/>
      </c>
      <c r="J400" s="139" t="str">
        <f>IF('For Estimators'!Z400*5200 = 0,"",'For Estimators'!Z400*5200)</f>
        <v/>
      </c>
      <c r="K400" s="139" t="str">
        <f t="shared" si="15"/>
        <v/>
      </c>
      <c r="L400" s="139" t="str">
        <f>IF(AND('For Estimators'!X400 = 0,  'For Estimators'!Z400 = 0),"",61000)</f>
        <v/>
      </c>
      <c r="M400" s="185" t="str">
        <f>IF('For Estimators'!W400="", "",'For Estimators'!W400)</f>
        <v/>
      </c>
      <c r="N400" s="139" t="str">
        <f>IF('For Estimators'!AA400="", "",'For Estimators'!AA400)</f>
        <v/>
      </c>
    </row>
    <row r="401" spans="1:14" x14ac:dyDescent="0.25">
      <c r="A401" s="241" t="str">
        <f>IF('For Requestors'!C396=0,"",'For Requestors'!C396)</f>
        <v/>
      </c>
      <c r="B401" s="175" t="str">
        <f>IFERROR('For Estimators'!V401*$O$4,"")</f>
        <v/>
      </c>
      <c r="C401" s="111" t="str">
        <f>IF('For Estimators'!X401*60000 = 0,"",'For Estimators'!X401*60000)</f>
        <v/>
      </c>
      <c r="D401" s="139"/>
      <c r="E401" s="139" t="str">
        <f>IF('For Estimators'!Y401*10000 = 0,"",'For Estimators'!Y401*10000)</f>
        <v/>
      </c>
      <c r="F401" s="139"/>
      <c r="G401" s="139"/>
      <c r="H401" s="139" t="str">
        <f t="shared" si="14"/>
        <v/>
      </c>
      <c r="I401" s="139" t="str">
        <f>IF('For Estimators'!X401*6300 = 0,"",'For Estimators'!X401*6300)</f>
        <v/>
      </c>
      <c r="J401" s="139" t="str">
        <f>IF('For Estimators'!Z401*5200 = 0,"",'For Estimators'!Z401*5200)</f>
        <v/>
      </c>
      <c r="K401" s="139" t="str">
        <f t="shared" si="15"/>
        <v/>
      </c>
      <c r="L401" s="139" t="str">
        <f>IF(AND('For Estimators'!X401 = 0,  'For Estimators'!Z401 = 0),"",61000)</f>
        <v/>
      </c>
      <c r="M401" s="185" t="str">
        <f>IF('For Estimators'!W401="", "",'For Estimators'!W401)</f>
        <v/>
      </c>
      <c r="N401" s="139" t="str">
        <f>IF('For Estimators'!AA401="", "",'For Estimators'!AA401)</f>
        <v/>
      </c>
    </row>
    <row r="402" spans="1:14" x14ac:dyDescent="0.25">
      <c r="A402" s="241" t="str">
        <f>IF('For Requestors'!C397=0,"",'For Requestors'!C397)</f>
        <v/>
      </c>
      <c r="B402" s="175" t="str">
        <f>IFERROR('For Estimators'!V402*$O$4,"")</f>
        <v/>
      </c>
      <c r="C402" s="111" t="str">
        <f>IF('For Estimators'!X402*60000 = 0,"",'For Estimators'!X402*60000)</f>
        <v/>
      </c>
      <c r="D402" s="139"/>
      <c r="E402" s="139" t="str">
        <f>IF('For Estimators'!Y402*10000 = 0,"",'For Estimators'!Y402*10000)</f>
        <v/>
      </c>
      <c r="F402" s="139"/>
      <c r="G402" s="139"/>
      <c r="H402" s="139" t="str">
        <f t="shared" si="14"/>
        <v/>
      </c>
      <c r="I402" s="139" t="str">
        <f>IF('For Estimators'!X402*6300 = 0,"",'For Estimators'!X402*6300)</f>
        <v/>
      </c>
      <c r="J402" s="139" t="str">
        <f>IF('For Estimators'!Z402*5200 = 0,"",'For Estimators'!Z402*5200)</f>
        <v/>
      </c>
      <c r="K402" s="139" t="str">
        <f t="shared" si="15"/>
        <v/>
      </c>
      <c r="L402" s="139" t="str">
        <f>IF(AND('For Estimators'!X402 = 0,  'For Estimators'!Z402 = 0),"",61000)</f>
        <v/>
      </c>
      <c r="M402" s="185" t="str">
        <f>IF('For Estimators'!W402="", "",'For Estimators'!W402)</f>
        <v/>
      </c>
      <c r="N402" s="139" t="str">
        <f>IF('For Estimators'!AA402="", "",'For Estimators'!AA402)</f>
        <v/>
      </c>
    </row>
    <row r="403" spans="1:14" x14ac:dyDescent="0.25">
      <c r="A403" s="241" t="str">
        <f>IF('For Requestors'!C398=0,"",'For Requestors'!C398)</f>
        <v/>
      </c>
      <c r="B403" s="175" t="str">
        <f>IFERROR('For Estimators'!V403*$O$4,"")</f>
        <v/>
      </c>
      <c r="C403" s="111" t="str">
        <f>IF('For Estimators'!X403*60000 = 0,"",'For Estimators'!X403*60000)</f>
        <v/>
      </c>
      <c r="D403" s="139"/>
      <c r="E403" s="139" t="str">
        <f>IF('For Estimators'!Y403*10000 = 0,"",'For Estimators'!Y403*10000)</f>
        <v/>
      </c>
      <c r="F403" s="139"/>
      <c r="G403" s="139"/>
      <c r="H403" s="139" t="str">
        <f t="shared" si="14"/>
        <v/>
      </c>
      <c r="I403" s="139" t="str">
        <f>IF('For Estimators'!X403*6300 = 0,"",'For Estimators'!X403*6300)</f>
        <v/>
      </c>
      <c r="J403" s="139" t="str">
        <f>IF('For Estimators'!Z403*5200 = 0,"",'For Estimators'!Z403*5200)</f>
        <v/>
      </c>
      <c r="K403" s="139" t="str">
        <f t="shared" si="15"/>
        <v/>
      </c>
      <c r="L403" s="139" t="str">
        <f>IF(AND('For Estimators'!X403 = 0,  'For Estimators'!Z403 = 0),"",61000)</f>
        <v/>
      </c>
      <c r="M403" s="185" t="str">
        <f>IF('For Estimators'!W403="", "",'For Estimators'!W403)</f>
        <v/>
      </c>
      <c r="N403" s="139" t="str">
        <f>IF('For Estimators'!AA403="", "",'For Estimators'!AA403)</f>
        <v/>
      </c>
    </row>
    <row r="404" spans="1:14" x14ac:dyDescent="0.25">
      <c r="A404" s="241" t="str">
        <f>IF('For Requestors'!C399=0,"",'For Requestors'!C399)</f>
        <v/>
      </c>
      <c r="B404" s="175" t="str">
        <f>IFERROR('For Estimators'!V404*$O$4,"")</f>
        <v/>
      </c>
      <c r="C404" s="111" t="str">
        <f>IF('For Estimators'!X404*60000 = 0,"",'For Estimators'!X404*60000)</f>
        <v/>
      </c>
      <c r="D404" s="139"/>
      <c r="E404" s="139" t="str">
        <f>IF('For Estimators'!Y404*10000 = 0,"",'For Estimators'!Y404*10000)</f>
        <v/>
      </c>
      <c r="F404" s="139"/>
      <c r="G404" s="139"/>
      <c r="H404" s="139" t="str">
        <f t="shared" si="14"/>
        <v/>
      </c>
      <c r="I404" s="139" t="str">
        <f>IF('For Estimators'!X404*6300 = 0,"",'For Estimators'!X404*6300)</f>
        <v/>
      </c>
      <c r="J404" s="139" t="str">
        <f>IF('For Estimators'!Z404*5200 = 0,"",'For Estimators'!Z404*5200)</f>
        <v/>
      </c>
      <c r="K404" s="139" t="str">
        <f t="shared" si="15"/>
        <v/>
      </c>
      <c r="L404" s="139" t="str">
        <f>IF(AND('For Estimators'!X404 = 0,  'For Estimators'!Z404 = 0),"",61000)</f>
        <v/>
      </c>
      <c r="M404" s="185" t="str">
        <f>IF('For Estimators'!W404="", "",'For Estimators'!W404)</f>
        <v/>
      </c>
      <c r="N404" s="139" t="str">
        <f>IF('For Estimators'!AA404="", "",'For Estimators'!AA404)</f>
        <v/>
      </c>
    </row>
    <row r="405" spans="1:14" x14ac:dyDescent="0.25">
      <c r="A405" s="241" t="str">
        <f>IF('For Requestors'!C400=0,"",'For Requestors'!C400)</f>
        <v/>
      </c>
      <c r="B405" s="175" t="str">
        <f>IFERROR('For Estimators'!V405*$O$4,"")</f>
        <v/>
      </c>
      <c r="C405" s="111" t="str">
        <f>IF('For Estimators'!X405*60000 = 0,"",'For Estimators'!X405*60000)</f>
        <v/>
      </c>
      <c r="D405" s="139"/>
      <c r="E405" s="139" t="str">
        <f>IF('For Estimators'!Y405*10000 = 0,"",'For Estimators'!Y405*10000)</f>
        <v/>
      </c>
      <c r="F405" s="139"/>
      <c r="G405" s="139"/>
      <c r="H405" s="139" t="str">
        <f t="shared" si="14"/>
        <v/>
      </c>
      <c r="I405" s="139" t="str">
        <f>IF('For Estimators'!X405*6300 = 0,"",'For Estimators'!X405*6300)</f>
        <v/>
      </c>
      <c r="J405" s="139" t="str">
        <f>IF('For Estimators'!Z405*5200 = 0,"",'For Estimators'!Z405*5200)</f>
        <v/>
      </c>
      <c r="K405" s="139" t="str">
        <f t="shared" si="15"/>
        <v/>
      </c>
      <c r="L405" s="139" t="str">
        <f>IF(AND('For Estimators'!X405 = 0,  'For Estimators'!Z405 = 0),"",61000)</f>
        <v/>
      </c>
      <c r="M405" s="185" t="str">
        <f>IF('For Estimators'!W405="", "",'For Estimators'!W405)</f>
        <v/>
      </c>
      <c r="N405" s="139" t="str">
        <f>IF('For Estimators'!AA405="", "",'For Estimators'!AA405)</f>
        <v/>
      </c>
    </row>
    <row r="406" spans="1:14" x14ac:dyDescent="0.25">
      <c r="A406" s="241" t="str">
        <f>IF('For Requestors'!C401=0,"",'For Requestors'!C401)</f>
        <v/>
      </c>
      <c r="B406" s="175" t="str">
        <f>IFERROR('For Estimators'!V406*$O$4,"")</f>
        <v/>
      </c>
      <c r="C406" s="111" t="str">
        <f>IF('For Estimators'!X406*60000 = 0,"",'For Estimators'!X406*60000)</f>
        <v/>
      </c>
      <c r="D406" s="139"/>
      <c r="E406" s="139" t="str">
        <f>IF('For Estimators'!Y406*10000 = 0,"",'For Estimators'!Y406*10000)</f>
        <v/>
      </c>
      <c r="F406" s="139"/>
      <c r="G406" s="139"/>
      <c r="H406" s="139" t="str">
        <f t="shared" si="14"/>
        <v/>
      </c>
      <c r="I406" s="139" t="str">
        <f>IF('For Estimators'!X406*6300 = 0,"",'For Estimators'!X406*6300)</f>
        <v/>
      </c>
      <c r="J406" s="139" t="str">
        <f>IF('For Estimators'!Z406*5200 = 0,"",'For Estimators'!Z406*5200)</f>
        <v/>
      </c>
      <c r="K406" s="139" t="str">
        <f t="shared" si="15"/>
        <v/>
      </c>
      <c r="L406" s="139" t="str">
        <f>IF(AND('For Estimators'!X406 = 0,  'For Estimators'!Z406 = 0),"",61000)</f>
        <v/>
      </c>
      <c r="M406" s="185" t="str">
        <f>IF('For Estimators'!W406="", "",'For Estimators'!W406)</f>
        <v/>
      </c>
      <c r="N406" s="139" t="str">
        <f>IF('For Estimators'!AA406="", "",'For Estimators'!AA406)</f>
        <v/>
      </c>
    </row>
    <row r="407" spans="1:14" x14ac:dyDescent="0.25">
      <c r="A407" s="241" t="str">
        <f>IF('For Requestors'!C402=0,"",'For Requestors'!C402)</f>
        <v/>
      </c>
      <c r="B407" s="175" t="str">
        <f>IFERROR('For Estimators'!V407*$O$4,"")</f>
        <v/>
      </c>
      <c r="C407" s="111" t="str">
        <f>IF('For Estimators'!X407*60000 = 0,"",'For Estimators'!X407*60000)</f>
        <v/>
      </c>
      <c r="D407" s="139"/>
      <c r="E407" s="139" t="str">
        <f>IF('For Estimators'!Y407*10000 = 0,"",'For Estimators'!Y407*10000)</f>
        <v/>
      </c>
      <c r="F407" s="139"/>
      <c r="G407" s="139"/>
      <c r="H407" s="139" t="str">
        <f t="shared" si="14"/>
        <v/>
      </c>
      <c r="I407" s="139" t="str">
        <f>IF('For Estimators'!X407*6300 = 0,"",'For Estimators'!X407*6300)</f>
        <v/>
      </c>
      <c r="J407" s="139" t="str">
        <f>IF('For Estimators'!Z407*5200 = 0,"",'For Estimators'!Z407*5200)</f>
        <v/>
      </c>
      <c r="K407" s="139" t="str">
        <f t="shared" si="15"/>
        <v/>
      </c>
      <c r="L407" s="139" t="str">
        <f>IF(AND('For Estimators'!X407 = 0,  'For Estimators'!Z407 = 0),"",61000)</f>
        <v/>
      </c>
      <c r="M407" s="185" t="str">
        <f>IF('For Estimators'!W407="", "",'For Estimators'!W407)</f>
        <v/>
      </c>
      <c r="N407" s="139" t="str">
        <f>IF('For Estimators'!AA407="", "",'For Estimators'!AA407)</f>
        <v/>
      </c>
    </row>
    <row r="408" spans="1:14" x14ac:dyDescent="0.25">
      <c r="A408" s="241" t="str">
        <f>IF('For Requestors'!C403=0,"",'For Requestors'!C403)</f>
        <v/>
      </c>
      <c r="B408" s="175" t="str">
        <f>IFERROR('For Estimators'!V408*$O$4,"")</f>
        <v/>
      </c>
      <c r="C408" s="111" t="str">
        <f>IF('For Estimators'!X408*60000 = 0,"",'For Estimators'!X408*60000)</f>
        <v/>
      </c>
      <c r="D408" s="139"/>
      <c r="E408" s="139" t="str">
        <f>IF('For Estimators'!Y408*10000 = 0,"",'For Estimators'!Y408*10000)</f>
        <v/>
      </c>
      <c r="F408" s="139"/>
      <c r="G408" s="139"/>
      <c r="H408" s="139" t="str">
        <f t="shared" si="14"/>
        <v/>
      </c>
      <c r="I408" s="139" t="str">
        <f>IF('For Estimators'!X408*6300 = 0,"",'For Estimators'!X408*6300)</f>
        <v/>
      </c>
      <c r="J408" s="139" t="str">
        <f>IF('For Estimators'!Z408*5200 = 0,"",'For Estimators'!Z408*5200)</f>
        <v/>
      </c>
      <c r="K408" s="139" t="str">
        <f t="shared" si="15"/>
        <v/>
      </c>
      <c r="L408" s="139" t="str">
        <f>IF(AND('For Estimators'!X408 = 0,  'For Estimators'!Z408 = 0),"",61000)</f>
        <v/>
      </c>
      <c r="M408" s="185" t="str">
        <f>IF('For Estimators'!W408="", "",'For Estimators'!W408)</f>
        <v/>
      </c>
      <c r="N408" s="139" t="str">
        <f>IF('For Estimators'!AA408="", "",'For Estimators'!AA408)</f>
        <v/>
      </c>
    </row>
    <row r="409" spans="1:14" x14ac:dyDescent="0.25">
      <c r="A409" s="241" t="str">
        <f>IF('For Requestors'!C404=0,"",'For Requestors'!C404)</f>
        <v/>
      </c>
      <c r="B409" s="175" t="str">
        <f>IFERROR('For Estimators'!V409*$O$4,"")</f>
        <v/>
      </c>
      <c r="C409" s="111" t="str">
        <f>IF('For Estimators'!X409*60000 = 0,"",'For Estimators'!X409*60000)</f>
        <v/>
      </c>
      <c r="D409" s="139"/>
      <c r="E409" s="139" t="str">
        <f>IF('For Estimators'!Y409*10000 = 0,"",'For Estimators'!Y409*10000)</f>
        <v/>
      </c>
      <c r="F409" s="139"/>
      <c r="G409" s="139"/>
      <c r="H409" s="139" t="str">
        <f t="shared" si="14"/>
        <v/>
      </c>
      <c r="I409" s="139" t="str">
        <f>IF('For Estimators'!X409*6300 = 0,"",'For Estimators'!X409*6300)</f>
        <v/>
      </c>
      <c r="J409" s="139" t="str">
        <f>IF('For Estimators'!Z409*5200 = 0,"",'For Estimators'!Z409*5200)</f>
        <v/>
      </c>
      <c r="K409" s="139" t="str">
        <f t="shared" si="15"/>
        <v/>
      </c>
      <c r="L409" s="139" t="str">
        <f>IF(AND('For Estimators'!X409 = 0,  'For Estimators'!Z409 = 0),"",61000)</f>
        <v/>
      </c>
      <c r="M409" s="185" t="str">
        <f>IF('For Estimators'!W409="", "",'For Estimators'!W409)</f>
        <v/>
      </c>
      <c r="N409" s="139" t="str">
        <f>IF('For Estimators'!AA409="", "",'For Estimators'!AA409)</f>
        <v/>
      </c>
    </row>
    <row r="410" spans="1:14" x14ac:dyDescent="0.25">
      <c r="A410" s="241" t="str">
        <f>IF('For Requestors'!C405=0,"",'For Requestors'!C405)</f>
        <v/>
      </c>
      <c r="B410" s="175" t="str">
        <f>IFERROR('For Estimators'!V410*$O$4,"")</f>
        <v/>
      </c>
      <c r="C410" s="111" t="str">
        <f>IF('For Estimators'!X410*60000 = 0,"",'For Estimators'!X410*60000)</f>
        <v/>
      </c>
      <c r="D410" s="139"/>
      <c r="E410" s="139" t="str">
        <f>IF('For Estimators'!Y410*10000 = 0,"",'For Estimators'!Y410*10000)</f>
        <v/>
      </c>
      <c r="F410" s="139"/>
      <c r="G410" s="139"/>
      <c r="H410" s="139" t="str">
        <f t="shared" si="14"/>
        <v/>
      </c>
      <c r="I410" s="139" t="str">
        <f>IF('For Estimators'!X410*6300 = 0,"",'For Estimators'!X410*6300)</f>
        <v/>
      </c>
      <c r="J410" s="139" t="str">
        <f>IF('For Estimators'!Z410*5200 = 0,"",'For Estimators'!Z410*5200)</f>
        <v/>
      </c>
      <c r="K410" s="139" t="str">
        <f t="shared" si="15"/>
        <v/>
      </c>
      <c r="L410" s="139" t="str">
        <f>IF(AND('For Estimators'!X410 = 0,  'For Estimators'!Z410 = 0),"",61000)</f>
        <v/>
      </c>
      <c r="M410" s="185" t="str">
        <f>IF('For Estimators'!W410="", "",'For Estimators'!W410)</f>
        <v/>
      </c>
      <c r="N410" s="139" t="str">
        <f>IF('For Estimators'!AA410="", "",'For Estimators'!AA410)</f>
        <v/>
      </c>
    </row>
    <row r="411" spans="1:14" x14ac:dyDescent="0.25">
      <c r="A411" s="241" t="str">
        <f>IF('For Requestors'!C406=0,"",'For Requestors'!C406)</f>
        <v/>
      </c>
      <c r="B411" s="175" t="str">
        <f>IFERROR('For Estimators'!V411*$O$4,"")</f>
        <v/>
      </c>
      <c r="C411" s="111" t="str">
        <f>IF('For Estimators'!X411*60000 = 0,"",'For Estimators'!X411*60000)</f>
        <v/>
      </c>
      <c r="D411" s="139"/>
      <c r="E411" s="139" t="str">
        <f>IF('For Estimators'!Y411*10000 = 0,"",'For Estimators'!Y411*10000)</f>
        <v/>
      </c>
      <c r="F411" s="139"/>
      <c r="G411" s="139"/>
      <c r="H411" s="139" t="str">
        <f t="shared" si="14"/>
        <v/>
      </c>
      <c r="I411" s="139" t="str">
        <f>IF('For Estimators'!X411*6300 = 0,"",'For Estimators'!X411*6300)</f>
        <v/>
      </c>
      <c r="J411" s="139" t="str">
        <f>IF('For Estimators'!Z411*5200 = 0,"",'For Estimators'!Z411*5200)</f>
        <v/>
      </c>
      <c r="K411" s="139" t="str">
        <f t="shared" si="15"/>
        <v/>
      </c>
      <c r="L411" s="139" t="str">
        <f>IF(AND('For Estimators'!X411 = 0,  'For Estimators'!Z411 = 0),"",61000)</f>
        <v/>
      </c>
      <c r="M411" s="185" t="str">
        <f>IF('For Estimators'!W411="", "",'For Estimators'!W411)</f>
        <v/>
      </c>
      <c r="N411" s="139" t="str">
        <f>IF('For Estimators'!AA411="", "",'For Estimators'!AA411)</f>
        <v/>
      </c>
    </row>
    <row r="412" spans="1:14" x14ac:dyDescent="0.25">
      <c r="A412" s="241" t="str">
        <f>IF('For Requestors'!C407=0,"",'For Requestors'!C407)</f>
        <v/>
      </c>
      <c r="B412" s="175" t="str">
        <f>IFERROR('For Estimators'!V412*$O$4,"")</f>
        <v/>
      </c>
      <c r="C412" s="111" t="str">
        <f>IF('For Estimators'!X412*60000 = 0,"",'For Estimators'!X412*60000)</f>
        <v/>
      </c>
      <c r="D412" s="139"/>
      <c r="E412" s="139" t="str">
        <f>IF('For Estimators'!Y412*10000 = 0,"",'For Estimators'!Y412*10000)</f>
        <v/>
      </c>
      <c r="F412" s="139"/>
      <c r="G412" s="139"/>
      <c r="H412" s="139" t="str">
        <f t="shared" si="14"/>
        <v/>
      </c>
      <c r="I412" s="139" t="str">
        <f>IF('For Estimators'!X412*6300 = 0,"",'For Estimators'!X412*6300)</f>
        <v/>
      </c>
      <c r="J412" s="139" t="str">
        <f>IF('For Estimators'!Z412*5200 = 0,"",'For Estimators'!Z412*5200)</f>
        <v/>
      </c>
      <c r="K412" s="139" t="str">
        <f t="shared" si="15"/>
        <v/>
      </c>
      <c r="L412" s="139" t="str">
        <f>IF(AND('For Estimators'!X412 = 0,  'For Estimators'!Z412 = 0),"",61000)</f>
        <v/>
      </c>
      <c r="M412" s="185" t="str">
        <f>IF('For Estimators'!W412="", "",'For Estimators'!W412)</f>
        <v/>
      </c>
      <c r="N412" s="139" t="str">
        <f>IF('For Estimators'!AA412="", "",'For Estimators'!AA412)</f>
        <v/>
      </c>
    </row>
    <row r="413" spans="1:14" x14ac:dyDescent="0.25">
      <c r="A413" s="241" t="str">
        <f>IF('For Requestors'!C408=0,"",'For Requestors'!C408)</f>
        <v/>
      </c>
      <c r="B413" s="175" t="str">
        <f>IFERROR('For Estimators'!V413*$O$4,"")</f>
        <v/>
      </c>
      <c r="C413" s="111" t="str">
        <f>IF('For Estimators'!X413*60000 = 0,"",'For Estimators'!X413*60000)</f>
        <v/>
      </c>
      <c r="D413" s="139"/>
      <c r="E413" s="139" t="str">
        <f>IF('For Estimators'!Y413*10000 = 0,"",'For Estimators'!Y413*10000)</f>
        <v/>
      </c>
      <c r="F413" s="139"/>
      <c r="G413" s="139"/>
      <c r="H413" s="139" t="str">
        <f t="shared" si="14"/>
        <v/>
      </c>
      <c r="I413" s="139" t="str">
        <f>IF('For Estimators'!X413*6300 = 0,"",'For Estimators'!X413*6300)</f>
        <v/>
      </c>
      <c r="J413" s="139" t="str">
        <f>IF('For Estimators'!Z413*5200 = 0,"",'For Estimators'!Z413*5200)</f>
        <v/>
      </c>
      <c r="K413" s="139" t="str">
        <f t="shared" si="15"/>
        <v/>
      </c>
      <c r="L413" s="139" t="str">
        <f>IF(AND('For Estimators'!X413 = 0,  'For Estimators'!Z413 = 0),"",61000)</f>
        <v/>
      </c>
      <c r="M413" s="185" t="str">
        <f>IF('For Estimators'!W413="", "",'For Estimators'!W413)</f>
        <v/>
      </c>
      <c r="N413" s="139" t="str">
        <f>IF('For Estimators'!AA413="", "",'For Estimators'!AA413)</f>
        <v/>
      </c>
    </row>
    <row r="414" spans="1:14" x14ac:dyDescent="0.25">
      <c r="A414" s="241" t="str">
        <f>IF('For Requestors'!C409=0,"",'For Requestors'!C409)</f>
        <v/>
      </c>
      <c r="B414" s="175" t="str">
        <f>IFERROR('For Estimators'!V414*$O$4,"")</f>
        <v/>
      </c>
      <c r="C414" s="111" t="str">
        <f>IF('For Estimators'!X414*60000 = 0,"",'For Estimators'!X414*60000)</f>
        <v/>
      </c>
      <c r="D414" s="139"/>
      <c r="E414" s="139" t="str">
        <f>IF('For Estimators'!Y414*10000 = 0,"",'For Estimators'!Y414*10000)</f>
        <v/>
      </c>
      <c r="F414" s="139"/>
      <c r="G414" s="139"/>
      <c r="H414" s="139" t="str">
        <f t="shared" si="14"/>
        <v/>
      </c>
      <c r="I414" s="139" t="str">
        <f>IF('For Estimators'!X414*6300 = 0,"",'For Estimators'!X414*6300)</f>
        <v/>
      </c>
      <c r="J414" s="139" t="str">
        <f>IF('For Estimators'!Z414*5200 = 0,"",'For Estimators'!Z414*5200)</f>
        <v/>
      </c>
      <c r="K414" s="139" t="str">
        <f t="shared" si="15"/>
        <v/>
      </c>
      <c r="L414" s="139" t="str">
        <f>IF(AND('For Estimators'!X414 = 0,  'For Estimators'!Z414 = 0),"",61000)</f>
        <v/>
      </c>
      <c r="M414" s="185" t="str">
        <f>IF('For Estimators'!W414="", "",'For Estimators'!W414)</f>
        <v/>
      </c>
      <c r="N414" s="139" t="str">
        <f>IF('For Estimators'!AA414="", "",'For Estimators'!AA414)</f>
        <v/>
      </c>
    </row>
    <row r="415" spans="1:14" x14ac:dyDescent="0.25">
      <c r="A415" s="241" t="str">
        <f>IF('For Requestors'!C410=0,"",'For Requestors'!C410)</f>
        <v/>
      </c>
      <c r="B415" s="175" t="str">
        <f>IFERROR('For Estimators'!V415*$O$4,"")</f>
        <v/>
      </c>
      <c r="C415" s="111" t="str">
        <f>IF('For Estimators'!X415*60000 = 0,"",'For Estimators'!X415*60000)</f>
        <v/>
      </c>
      <c r="D415" s="139"/>
      <c r="E415" s="139" t="str">
        <f>IF('For Estimators'!Y415*10000 = 0,"",'For Estimators'!Y415*10000)</f>
        <v/>
      </c>
      <c r="F415" s="139"/>
      <c r="G415" s="139"/>
      <c r="H415" s="139" t="str">
        <f t="shared" si="14"/>
        <v/>
      </c>
      <c r="I415" s="139" t="str">
        <f>IF('For Estimators'!X415*6300 = 0,"",'For Estimators'!X415*6300)</f>
        <v/>
      </c>
      <c r="J415" s="139" t="str">
        <f>IF('For Estimators'!Z415*5200 = 0,"",'For Estimators'!Z415*5200)</f>
        <v/>
      </c>
      <c r="K415" s="139" t="str">
        <f t="shared" si="15"/>
        <v/>
      </c>
      <c r="L415" s="139" t="str">
        <f>IF(AND('For Estimators'!X415 = 0,  'For Estimators'!Z415 = 0),"",61000)</f>
        <v/>
      </c>
      <c r="M415" s="185" t="str">
        <f>IF('For Estimators'!W415="", "",'For Estimators'!W415)</f>
        <v/>
      </c>
      <c r="N415" s="139" t="str">
        <f>IF('For Estimators'!AA415="", "",'For Estimators'!AA415)</f>
        <v/>
      </c>
    </row>
    <row r="416" spans="1:14" x14ac:dyDescent="0.25">
      <c r="A416" s="241" t="str">
        <f>IF('For Requestors'!C411=0,"",'For Requestors'!C411)</f>
        <v/>
      </c>
      <c r="B416" s="175" t="str">
        <f>IFERROR('For Estimators'!V416*$O$4,"")</f>
        <v/>
      </c>
      <c r="C416" s="111" t="str">
        <f>IF('For Estimators'!X416*60000 = 0,"",'For Estimators'!X416*60000)</f>
        <v/>
      </c>
      <c r="D416" s="139"/>
      <c r="E416" s="139" t="str">
        <f>IF('For Estimators'!Y416*10000 = 0,"",'For Estimators'!Y416*10000)</f>
        <v/>
      </c>
      <c r="F416" s="139"/>
      <c r="G416" s="139"/>
      <c r="H416" s="139" t="str">
        <f t="shared" si="14"/>
        <v/>
      </c>
      <c r="I416" s="139" t="str">
        <f>IF('For Estimators'!X416*6300 = 0,"",'For Estimators'!X416*6300)</f>
        <v/>
      </c>
      <c r="J416" s="139" t="str">
        <f>IF('For Estimators'!Z416*5200 = 0,"",'For Estimators'!Z416*5200)</f>
        <v/>
      </c>
      <c r="K416" s="139" t="str">
        <f t="shared" si="15"/>
        <v/>
      </c>
      <c r="L416" s="139" t="str">
        <f>IF(AND('For Estimators'!X416 = 0,  'For Estimators'!Z416 = 0),"",61000)</f>
        <v/>
      </c>
      <c r="M416" s="185" t="str">
        <f>IF('For Estimators'!W416="", "",'For Estimators'!W416)</f>
        <v/>
      </c>
      <c r="N416" s="139" t="str">
        <f>IF('For Estimators'!AA416="", "",'For Estimators'!AA416)</f>
        <v/>
      </c>
    </row>
    <row r="417" spans="1:14" x14ac:dyDescent="0.25">
      <c r="A417" s="241" t="str">
        <f>IF('For Requestors'!C412=0,"",'For Requestors'!C412)</f>
        <v/>
      </c>
      <c r="B417" s="175" t="str">
        <f>IFERROR('For Estimators'!V417*$O$4,"")</f>
        <v/>
      </c>
      <c r="C417" s="111" t="str">
        <f>IF('For Estimators'!X417*60000 = 0,"",'For Estimators'!X417*60000)</f>
        <v/>
      </c>
      <c r="D417" s="139"/>
      <c r="E417" s="139" t="str">
        <f>IF('For Estimators'!Y417*10000 = 0,"",'For Estimators'!Y417*10000)</f>
        <v/>
      </c>
      <c r="F417" s="139"/>
      <c r="G417" s="139"/>
      <c r="H417" s="139" t="str">
        <f t="shared" si="14"/>
        <v/>
      </c>
      <c r="I417" s="139" t="str">
        <f>IF('For Estimators'!X417*6300 = 0,"",'For Estimators'!X417*6300)</f>
        <v/>
      </c>
      <c r="J417" s="139" t="str">
        <f>IF('For Estimators'!Z417*5200 = 0,"",'For Estimators'!Z417*5200)</f>
        <v/>
      </c>
      <c r="K417" s="139" t="str">
        <f t="shared" si="15"/>
        <v/>
      </c>
      <c r="L417" s="139" t="str">
        <f>IF(AND('For Estimators'!X417 = 0,  'For Estimators'!Z417 = 0),"",61000)</f>
        <v/>
      </c>
      <c r="M417" s="185" t="str">
        <f>IF('For Estimators'!W417="", "",'For Estimators'!W417)</f>
        <v/>
      </c>
      <c r="N417" s="139" t="str">
        <f>IF('For Estimators'!AA417="", "",'For Estimators'!AA417)</f>
        <v/>
      </c>
    </row>
    <row r="418" spans="1:14" x14ac:dyDescent="0.25">
      <c r="A418" s="241" t="str">
        <f>IF('For Requestors'!C413=0,"",'For Requestors'!C413)</f>
        <v/>
      </c>
      <c r="B418" s="175" t="str">
        <f>IFERROR('For Estimators'!V418*$O$4,"")</f>
        <v/>
      </c>
      <c r="C418" s="111" t="str">
        <f>IF('For Estimators'!X418*60000 = 0,"",'For Estimators'!X418*60000)</f>
        <v/>
      </c>
      <c r="D418" s="139"/>
      <c r="E418" s="139" t="str">
        <f>IF('For Estimators'!Y418*10000 = 0,"",'For Estimators'!Y418*10000)</f>
        <v/>
      </c>
      <c r="F418" s="139"/>
      <c r="G418" s="139"/>
      <c r="H418" s="139" t="str">
        <f t="shared" si="14"/>
        <v/>
      </c>
      <c r="I418" s="139" t="str">
        <f>IF('For Estimators'!X418*6300 = 0,"",'For Estimators'!X418*6300)</f>
        <v/>
      </c>
      <c r="J418" s="139" t="str">
        <f>IF('For Estimators'!Z418*5200 = 0,"",'For Estimators'!Z418*5200)</f>
        <v/>
      </c>
      <c r="K418" s="139" t="str">
        <f t="shared" si="15"/>
        <v/>
      </c>
      <c r="L418" s="139" t="str">
        <f>IF(AND('For Estimators'!X418 = 0,  'For Estimators'!Z418 = 0),"",61000)</f>
        <v/>
      </c>
      <c r="M418" s="185" t="str">
        <f>IF('For Estimators'!W418="", "",'For Estimators'!W418)</f>
        <v/>
      </c>
      <c r="N418" s="139" t="str">
        <f>IF('For Estimators'!AA418="", "",'For Estimators'!AA418)</f>
        <v/>
      </c>
    </row>
    <row r="419" spans="1:14" x14ac:dyDescent="0.25">
      <c r="A419" s="241" t="str">
        <f>IF('For Requestors'!C414=0,"",'For Requestors'!C414)</f>
        <v/>
      </c>
      <c r="B419" s="175" t="str">
        <f>IFERROR('For Estimators'!V419*$O$4,"")</f>
        <v/>
      </c>
      <c r="C419" s="111" t="str">
        <f>IF('For Estimators'!X419*60000 = 0,"",'For Estimators'!X419*60000)</f>
        <v/>
      </c>
      <c r="D419" s="139"/>
      <c r="E419" s="139" t="str">
        <f>IF('For Estimators'!Y419*10000 = 0,"",'For Estimators'!Y419*10000)</f>
        <v/>
      </c>
      <c r="F419" s="139"/>
      <c r="G419" s="139"/>
      <c r="H419" s="139" t="str">
        <f t="shared" si="14"/>
        <v/>
      </c>
      <c r="I419" s="139" t="str">
        <f>IF('For Estimators'!X419*6300 = 0,"",'For Estimators'!X419*6300)</f>
        <v/>
      </c>
      <c r="J419" s="139" t="str">
        <f>IF('For Estimators'!Z419*5200 = 0,"",'For Estimators'!Z419*5200)</f>
        <v/>
      </c>
      <c r="K419" s="139" t="str">
        <f t="shared" si="15"/>
        <v/>
      </c>
      <c r="L419" s="139" t="str">
        <f>IF(AND('For Estimators'!X419 = 0,  'For Estimators'!Z419 = 0),"",61000)</f>
        <v/>
      </c>
      <c r="M419" s="185" t="str">
        <f>IF('For Estimators'!W419="", "",'For Estimators'!W419)</f>
        <v/>
      </c>
      <c r="N419" s="139" t="str">
        <f>IF('For Estimators'!AA419="", "",'For Estimators'!AA419)</f>
        <v/>
      </c>
    </row>
    <row r="420" spans="1:14" x14ac:dyDescent="0.25">
      <c r="A420" s="241" t="str">
        <f>IF('For Requestors'!C415=0,"",'For Requestors'!C415)</f>
        <v/>
      </c>
      <c r="B420" s="175" t="str">
        <f>IFERROR('For Estimators'!V420*$O$4,"")</f>
        <v/>
      </c>
      <c r="C420" s="111" t="str">
        <f>IF('For Estimators'!X420*60000 = 0,"",'For Estimators'!X420*60000)</f>
        <v/>
      </c>
      <c r="D420" s="139"/>
      <c r="E420" s="139" t="str">
        <f>IF('For Estimators'!Y420*10000 = 0,"",'For Estimators'!Y420*10000)</f>
        <v/>
      </c>
      <c r="F420" s="139"/>
      <c r="G420" s="139"/>
      <c r="H420" s="139" t="str">
        <f t="shared" si="14"/>
        <v/>
      </c>
      <c r="I420" s="139" t="str">
        <f>IF('For Estimators'!X420*6300 = 0,"",'For Estimators'!X420*6300)</f>
        <v/>
      </c>
      <c r="J420" s="139" t="str">
        <f>IF('For Estimators'!Z420*5200 = 0,"",'For Estimators'!Z420*5200)</f>
        <v/>
      </c>
      <c r="K420" s="139" t="str">
        <f t="shared" si="15"/>
        <v/>
      </c>
      <c r="L420" s="139" t="str">
        <f>IF(AND('For Estimators'!X420 = 0,  'For Estimators'!Z420 = 0),"",61000)</f>
        <v/>
      </c>
      <c r="M420" s="185" t="str">
        <f>IF('For Estimators'!W420="", "",'For Estimators'!W420)</f>
        <v/>
      </c>
      <c r="N420" s="139" t="str">
        <f>IF('For Estimators'!AA420="", "",'For Estimators'!AA420)</f>
        <v/>
      </c>
    </row>
    <row r="421" spans="1:14" x14ac:dyDescent="0.25">
      <c r="A421" s="241" t="str">
        <f>IF('For Requestors'!C416=0,"",'For Requestors'!C416)</f>
        <v/>
      </c>
      <c r="B421" s="175" t="str">
        <f>IFERROR('For Estimators'!V421*$O$4,"")</f>
        <v/>
      </c>
      <c r="C421" s="111" t="str">
        <f>IF('For Estimators'!X421*60000 = 0,"",'For Estimators'!X421*60000)</f>
        <v/>
      </c>
      <c r="D421" s="139"/>
      <c r="E421" s="139" t="str">
        <f>IF('For Estimators'!Y421*10000 = 0,"",'For Estimators'!Y421*10000)</f>
        <v/>
      </c>
      <c r="F421" s="139"/>
      <c r="G421" s="139"/>
      <c r="H421" s="139" t="str">
        <f t="shared" si="14"/>
        <v/>
      </c>
      <c r="I421" s="139" t="str">
        <f>IF('For Estimators'!X421*6300 = 0,"",'For Estimators'!X421*6300)</f>
        <v/>
      </c>
      <c r="J421" s="139" t="str">
        <f>IF('For Estimators'!Z421*5200 = 0,"",'For Estimators'!Z421*5200)</f>
        <v/>
      </c>
      <c r="K421" s="139" t="str">
        <f t="shared" si="15"/>
        <v/>
      </c>
      <c r="L421" s="139" t="str">
        <f>IF(AND('For Estimators'!X421 = 0,  'For Estimators'!Z421 = 0),"",61000)</f>
        <v/>
      </c>
      <c r="M421" s="185" t="str">
        <f>IF('For Estimators'!W421="", "",'For Estimators'!W421)</f>
        <v/>
      </c>
      <c r="N421" s="139" t="str">
        <f>IF('For Estimators'!AA421="", "",'For Estimators'!AA421)</f>
        <v/>
      </c>
    </row>
    <row r="422" spans="1:14" x14ac:dyDescent="0.25">
      <c r="A422" s="241" t="str">
        <f>IF('For Requestors'!C417=0,"",'For Requestors'!C417)</f>
        <v/>
      </c>
      <c r="B422" s="175" t="str">
        <f>IFERROR('For Estimators'!V422*$O$4,"")</f>
        <v/>
      </c>
      <c r="C422" s="111" t="str">
        <f>IF('For Estimators'!X422*60000 = 0,"",'For Estimators'!X422*60000)</f>
        <v/>
      </c>
      <c r="D422" s="139"/>
      <c r="E422" s="139" t="str">
        <f>IF('For Estimators'!Y422*10000 = 0,"",'For Estimators'!Y422*10000)</f>
        <v/>
      </c>
      <c r="F422" s="139"/>
      <c r="G422" s="139"/>
      <c r="H422" s="139" t="str">
        <f t="shared" si="14"/>
        <v/>
      </c>
      <c r="I422" s="139" t="str">
        <f>IF('For Estimators'!X422*6300 = 0,"",'For Estimators'!X422*6300)</f>
        <v/>
      </c>
      <c r="J422" s="139" t="str">
        <f>IF('For Estimators'!Z422*5200 = 0,"",'For Estimators'!Z422*5200)</f>
        <v/>
      </c>
      <c r="K422" s="139" t="str">
        <f t="shared" si="15"/>
        <v/>
      </c>
      <c r="L422" s="139" t="str">
        <f>IF(AND('For Estimators'!X422 = 0,  'For Estimators'!Z422 = 0),"",61000)</f>
        <v/>
      </c>
      <c r="M422" s="185" t="str">
        <f>IF('For Estimators'!W422="", "",'For Estimators'!W422)</f>
        <v/>
      </c>
      <c r="N422" s="139" t="str">
        <f>IF('For Estimators'!AA422="", "",'For Estimators'!AA422)</f>
        <v/>
      </c>
    </row>
    <row r="423" spans="1:14" x14ac:dyDescent="0.25">
      <c r="A423" s="241" t="str">
        <f>IF('For Requestors'!C418=0,"",'For Requestors'!C418)</f>
        <v/>
      </c>
      <c r="B423" s="175" t="str">
        <f>IFERROR('For Estimators'!V423*$O$4,"")</f>
        <v/>
      </c>
      <c r="C423" s="111" t="str">
        <f>IF('For Estimators'!X423*60000 = 0,"",'For Estimators'!X423*60000)</f>
        <v/>
      </c>
      <c r="D423" s="139"/>
      <c r="E423" s="139" t="str">
        <f>IF('For Estimators'!Y423*10000 = 0,"",'For Estimators'!Y423*10000)</f>
        <v/>
      </c>
      <c r="F423" s="139"/>
      <c r="G423" s="139"/>
      <c r="H423" s="139" t="str">
        <f t="shared" si="14"/>
        <v/>
      </c>
      <c r="I423" s="139" t="str">
        <f>IF('For Estimators'!X423*6300 = 0,"",'For Estimators'!X423*6300)</f>
        <v/>
      </c>
      <c r="J423" s="139" t="str">
        <f>IF('For Estimators'!Z423*5200 = 0,"",'For Estimators'!Z423*5200)</f>
        <v/>
      </c>
      <c r="K423" s="139" t="str">
        <f t="shared" si="15"/>
        <v/>
      </c>
      <c r="L423" s="139" t="str">
        <f>IF(AND('For Estimators'!X423 = 0,  'For Estimators'!Z423 = 0),"",61000)</f>
        <v/>
      </c>
      <c r="M423" s="185" t="str">
        <f>IF('For Estimators'!W423="", "",'For Estimators'!W423)</f>
        <v/>
      </c>
      <c r="N423" s="139" t="str">
        <f>IF('For Estimators'!AA423="", "",'For Estimators'!AA423)</f>
        <v/>
      </c>
    </row>
    <row r="424" spans="1:14" x14ac:dyDescent="0.25">
      <c r="A424" s="241" t="str">
        <f>IF('For Requestors'!C419=0,"",'For Requestors'!C419)</f>
        <v/>
      </c>
      <c r="B424" s="175" t="str">
        <f>IFERROR('For Estimators'!V424*$O$4,"")</f>
        <v/>
      </c>
      <c r="C424" s="111" t="str">
        <f>IF('For Estimators'!X424*60000 = 0,"",'For Estimators'!X424*60000)</f>
        <v/>
      </c>
      <c r="D424" s="139"/>
      <c r="E424" s="139" t="str">
        <f>IF('For Estimators'!Y424*10000 = 0,"",'For Estimators'!Y424*10000)</f>
        <v/>
      </c>
      <c r="F424" s="139"/>
      <c r="G424" s="139"/>
      <c r="H424" s="139" t="str">
        <f t="shared" si="14"/>
        <v/>
      </c>
      <c r="I424" s="139" t="str">
        <f>IF('For Estimators'!X424*6300 = 0,"",'For Estimators'!X424*6300)</f>
        <v/>
      </c>
      <c r="J424" s="139" t="str">
        <f>IF('For Estimators'!Z424*5200 = 0,"",'For Estimators'!Z424*5200)</f>
        <v/>
      </c>
      <c r="K424" s="139" t="str">
        <f t="shared" si="15"/>
        <v/>
      </c>
      <c r="L424" s="139" t="str">
        <f>IF(AND('For Estimators'!X424 = 0,  'For Estimators'!Z424 = 0),"",61000)</f>
        <v/>
      </c>
      <c r="M424" s="185" t="str">
        <f>IF('For Estimators'!W424="", "",'For Estimators'!W424)</f>
        <v/>
      </c>
      <c r="N424" s="139" t="str">
        <f>IF('For Estimators'!AA424="", "",'For Estimators'!AA424)</f>
        <v/>
      </c>
    </row>
    <row r="425" spans="1:14" x14ac:dyDescent="0.25">
      <c r="A425" s="241" t="str">
        <f>IF('For Requestors'!C420=0,"",'For Requestors'!C420)</f>
        <v/>
      </c>
      <c r="B425" s="175" t="str">
        <f>IFERROR('For Estimators'!V425*$O$4,"")</f>
        <v/>
      </c>
      <c r="C425" s="111" t="str">
        <f>IF('For Estimators'!X425*60000 = 0,"",'For Estimators'!X425*60000)</f>
        <v/>
      </c>
      <c r="D425" s="139"/>
      <c r="E425" s="139" t="str">
        <f>IF('For Estimators'!Y425*10000 = 0,"",'For Estimators'!Y425*10000)</f>
        <v/>
      </c>
      <c r="F425" s="139"/>
      <c r="G425" s="139"/>
      <c r="H425" s="139" t="str">
        <f t="shared" si="14"/>
        <v/>
      </c>
      <c r="I425" s="139" t="str">
        <f>IF('For Estimators'!X425*6300 = 0,"",'For Estimators'!X425*6300)</f>
        <v/>
      </c>
      <c r="J425" s="139" t="str">
        <f>IF('For Estimators'!Z425*5200 = 0,"",'For Estimators'!Z425*5200)</f>
        <v/>
      </c>
      <c r="K425" s="139" t="str">
        <f t="shared" si="15"/>
        <v/>
      </c>
      <c r="L425" s="139" t="str">
        <f>IF(AND('For Estimators'!X425 = 0,  'For Estimators'!Z425 = 0),"",61000)</f>
        <v/>
      </c>
      <c r="M425" s="185" t="str">
        <f>IF('For Estimators'!W425="", "",'For Estimators'!W425)</f>
        <v/>
      </c>
      <c r="N425" s="139" t="str">
        <f>IF('For Estimators'!AA425="", "",'For Estimators'!AA425)</f>
        <v/>
      </c>
    </row>
    <row r="426" spans="1:14" x14ac:dyDescent="0.25">
      <c r="A426" s="241" t="str">
        <f>IF('For Requestors'!C421=0,"",'For Requestors'!C421)</f>
        <v/>
      </c>
      <c r="B426" s="175" t="str">
        <f>IFERROR('For Estimators'!V426*$O$4,"")</f>
        <v/>
      </c>
      <c r="C426" s="111" t="str">
        <f>IF('For Estimators'!X426*60000 = 0,"",'For Estimators'!X426*60000)</f>
        <v/>
      </c>
      <c r="D426" s="139"/>
      <c r="E426" s="139" t="str">
        <f>IF('For Estimators'!Y426*10000 = 0,"",'For Estimators'!Y426*10000)</f>
        <v/>
      </c>
      <c r="F426" s="139"/>
      <c r="G426" s="139"/>
      <c r="H426" s="139" t="str">
        <f t="shared" si="14"/>
        <v/>
      </c>
      <c r="I426" s="139" t="str">
        <f>IF('For Estimators'!X426*6300 = 0,"",'For Estimators'!X426*6300)</f>
        <v/>
      </c>
      <c r="J426" s="139" t="str">
        <f>IF('For Estimators'!Z426*5200 = 0,"",'For Estimators'!Z426*5200)</f>
        <v/>
      </c>
      <c r="K426" s="139" t="str">
        <f t="shared" si="15"/>
        <v/>
      </c>
      <c r="L426" s="139" t="str">
        <f>IF(AND('For Estimators'!X426 = 0,  'For Estimators'!Z426 = 0),"",61000)</f>
        <v/>
      </c>
      <c r="M426" s="185" t="str">
        <f>IF('For Estimators'!W426="", "",'For Estimators'!W426)</f>
        <v/>
      </c>
      <c r="N426" s="139" t="str">
        <f>IF('For Estimators'!AA426="", "",'For Estimators'!AA426)</f>
        <v/>
      </c>
    </row>
    <row r="427" spans="1:14" x14ac:dyDescent="0.25">
      <c r="A427" s="241" t="str">
        <f>IF('For Requestors'!C422=0,"",'For Requestors'!C422)</f>
        <v/>
      </c>
      <c r="B427" s="175" t="str">
        <f>IFERROR('For Estimators'!V427*$O$4,"")</f>
        <v/>
      </c>
      <c r="C427" s="111" t="str">
        <f>IF('For Estimators'!X427*60000 = 0,"",'For Estimators'!X427*60000)</f>
        <v/>
      </c>
      <c r="D427" s="139"/>
      <c r="E427" s="139" t="str">
        <f>IF('For Estimators'!Y427*10000 = 0,"",'For Estimators'!Y427*10000)</f>
        <v/>
      </c>
      <c r="F427" s="139"/>
      <c r="G427" s="139"/>
      <c r="H427" s="139" t="str">
        <f t="shared" si="14"/>
        <v/>
      </c>
      <c r="I427" s="139" t="str">
        <f>IF('For Estimators'!X427*6300 = 0,"",'For Estimators'!X427*6300)</f>
        <v/>
      </c>
      <c r="J427" s="139" t="str">
        <f>IF('For Estimators'!Z427*5200 = 0,"",'For Estimators'!Z427*5200)</f>
        <v/>
      </c>
      <c r="K427" s="139" t="str">
        <f t="shared" si="15"/>
        <v/>
      </c>
      <c r="L427" s="139" t="str">
        <f>IF(AND('For Estimators'!X427 = 0,  'For Estimators'!Z427 = 0),"",61000)</f>
        <v/>
      </c>
      <c r="M427" s="185" t="str">
        <f>IF('For Estimators'!W427="", "",'For Estimators'!W427)</f>
        <v/>
      </c>
      <c r="N427" s="139" t="str">
        <f>IF('For Estimators'!AA427="", "",'For Estimators'!AA427)</f>
        <v/>
      </c>
    </row>
    <row r="428" spans="1:14" x14ac:dyDescent="0.25">
      <c r="A428" s="241" t="str">
        <f>IF('For Requestors'!C423=0,"",'For Requestors'!C423)</f>
        <v/>
      </c>
      <c r="B428" s="175" t="str">
        <f>IFERROR('For Estimators'!V428*$O$4,"")</f>
        <v/>
      </c>
      <c r="C428" s="111" t="str">
        <f>IF('For Estimators'!X428*60000 = 0,"",'For Estimators'!X428*60000)</f>
        <v/>
      </c>
      <c r="D428" s="139"/>
      <c r="E428" s="139" t="str">
        <f>IF('For Estimators'!Y428*10000 = 0,"",'For Estimators'!Y428*10000)</f>
        <v/>
      </c>
      <c r="F428" s="139"/>
      <c r="G428" s="139"/>
      <c r="H428" s="139" t="str">
        <f t="shared" si="14"/>
        <v/>
      </c>
      <c r="I428" s="139" t="str">
        <f>IF('For Estimators'!X428*6300 = 0,"",'For Estimators'!X428*6300)</f>
        <v/>
      </c>
      <c r="J428" s="139" t="str">
        <f>IF('For Estimators'!Z428*5200 = 0,"",'For Estimators'!Z428*5200)</f>
        <v/>
      </c>
      <c r="K428" s="139" t="str">
        <f t="shared" si="15"/>
        <v/>
      </c>
      <c r="L428" s="139" t="str">
        <f>IF(AND('For Estimators'!X428 = 0,  'For Estimators'!Z428 = 0),"",61000)</f>
        <v/>
      </c>
      <c r="M428" s="185" t="str">
        <f>IF('For Estimators'!W428="", "",'For Estimators'!W428)</f>
        <v/>
      </c>
      <c r="N428" s="139" t="str">
        <f>IF('For Estimators'!AA428="", "",'For Estimators'!AA428)</f>
        <v/>
      </c>
    </row>
    <row r="429" spans="1:14" x14ac:dyDescent="0.25">
      <c r="A429" s="241" t="str">
        <f>IF('For Requestors'!C424=0,"",'For Requestors'!C424)</f>
        <v/>
      </c>
      <c r="B429" s="175" t="str">
        <f>IFERROR('For Estimators'!V429*$O$4,"")</f>
        <v/>
      </c>
      <c r="C429" s="111" t="str">
        <f>IF('For Estimators'!X429*60000 = 0,"",'For Estimators'!X429*60000)</f>
        <v/>
      </c>
      <c r="D429" s="139"/>
      <c r="E429" s="139" t="str">
        <f>IF('For Estimators'!Y429*10000 = 0,"",'For Estimators'!Y429*10000)</f>
        <v/>
      </c>
      <c r="F429" s="139"/>
      <c r="G429" s="139"/>
      <c r="H429" s="139" t="str">
        <f t="shared" si="14"/>
        <v/>
      </c>
      <c r="I429" s="139" t="str">
        <f>IF('For Estimators'!X429*6300 = 0,"",'For Estimators'!X429*6300)</f>
        <v/>
      </c>
      <c r="J429" s="139" t="str">
        <f>IF('For Estimators'!Z429*5200 = 0,"",'For Estimators'!Z429*5200)</f>
        <v/>
      </c>
      <c r="K429" s="139" t="str">
        <f t="shared" si="15"/>
        <v/>
      </c>
      <c r="L429" s="139" t="str">
        <f>IF(AND('For Estimators'!X429 = 0,  'For Estimators'!Z429 = 0),"",61000)</f>
        <v/>
      </c>
      <c r="M429" s="185" t="str">
        <f>IF('For Estimators'!W429="", "",'For Estimators'!W429)</f>
        <v/>
      </c>
      <c r="N429" s="139" t="str">
        <f>IF('For Estimators'!AA429="", "",'For Estimators'!AA429)</f>
        <v/>
      </c>
    </row>
    <row r="430" spans="1:14" x14ac:dyDescent="0.25">
      <c r="A430" s="241" t="str">
        <f>IF('For Requestors'!C425=0,"",'For Requestors'!C425)</f>
        <v/>
      </c>
      <c r="B430" s="175" t="str">
        <f>IFERROR('For Estimators'!V430*$O$4,"")</f>
        <v/>
      </c>
      <c r="C430" s="111" t="str">
        <f>IF('For Estimators'!X430*60000 = 0,"",'For Estimators'!X430*60000)</f>
        <v/>
      </c>
      <c r="D430" s="139"/>
      <c r="E430" s="139" t="str">
        <f>IF('For Estimators'!Y430*10000 = 0,"",'For Estimators'!Y430*10000)</f>
        <v/>
      </c>
      <c r="F430" s="139"/>
      <c r="G430" s="139"/>
      <c r="H430" s="139" t="str">
        <f t="shared" si="14"/>
        <v/>
      </c>
      <c r="I430" s="139" t="str">
        <f>IF('For Estimators'!X430*6300 = 0,"",'For Estimators'!X430*6300)</f>
        <v/>
      </c>
      <c r="J430" s="139" t="str">
        <f>IF('For Estimators'!Z430*5200 = 0,"",'For Estimators'!Z430*5200)</f>
        <v/>
      </c>
      <c r="K430" s="139" t="str">
        <f t="shared" si="15"/>
        <v/>
      </c>
      <c r="L430" s="139" t="str">
        <f>IF(AND('For Estimators'!X430 = 0,  'For Estimators'!Z430 = 0),"",61000)</f>
        <v/>
      </c>
      <c r="M430" s="185" t="str">
        <f>IF('For Estimators'!W430="", "",'For Estimators'!W430)</f>
        <v/>
      </c>
      <c r="N430" s="139" t="str">
        <f>IF('For Estimators'!AA430="", "",'For Estimators'!AA430)</f>
        <v/>
      </c>
    </row>
    <row r="431" spans="1:14" x14ac:dyDescent="0.25">
      <c r="A431" s="241" t="str">
        <f>IF('For Requestors'!C426=0,"",'For Requestors'!C426)</f>
        <v/>
      </c>
      <c r="B431" s="175" t="str">
        <f>IFERROR('For Estimators'!V431*$O$4,"")</f>
        <v/>
      </c>
      <c r="C431" s="111" t="str">
        <f>IF('For Estimators'!X431*60000 = 0,"",'For Estimators'!X431*60000)</f>
        <v/>
      </c>
      <c r="D431" s="139"/>
      <c r="E431" s="139" t="str">
        <f>IF('For Estimators'!Y431*10000 = 0,"",'For Estimators'!Y431*10000)</f>
        <v/>
      </c>
      <c r="F431" s="139"/>
      <c r="G431" s="139"/>
      <c r="H431" s="139" t="str">
        <f t="shared" si="14"/>
        <v/>
      </c>
      <c r="I431" s="139" t="str">
        <f>IF('For Estimators'!X431*6300 = 0,"",'For Estimators'!X431*6300)</f>
        <v/>
      </c>
      <c r="J431" s="139" t="str">
        <f>IF('For Estimators'!Z431*5200 = 0,"",'For Estimators'!Z431*5200)</f>
        <v/>
      </c>
      <c r="K431" s="139" t="str">
        <f t="shared" si="15"/>
        <v/>
      </c>
      <c r="L431" s="139" t="str">
        <f>IF(AND('For Estimators'!X431 = 0,  'For Estimators'!Z431 = 0),"",61000)</f>
        <v/>
      </c>
      <c r="M431" s="185" t="str">
        <f>IF('For Estimators'!W431="", "",'For Estimators'!W431)</f>
        <v/>
      </c>
      <c r="N431" s="139" t="str">
        <f>IF('For Estimators'!AA431="", "",'For Estimators'!AA431)</f>
        <v/>
      </c>
    </row>
    <row r="432" spans="1:14" x14ac:dyDescent="0.25">
      <c r="A432" s="241" t="str">
        <f>IF('For Requestors'!C427=0,"",'For Requestors'!C427)</f>
        <v/>
      </c>
      <c r="B432" s="175" t="str">
        <f>IFERROR('For Estimators'!V432*$O$4,"")</f>
        <v/>
      </c>
      <c r="C432" s="111" t="str">
        <f>IF('For Estimators'!X432*60000 = 0,"",'For Estimators'!X432*60000)</f>
        <v/>
      </c>
      <c r="D432" s="139"/>
      <c r="E432" s="139" t="str">
        <f>IF('For Estimators'!Y432*10000 = 0,"",'For Estimators'!Y432*10000)</f>
        <v/>
      </c>
      <c r="F432" s="139"/>
      <c r="G432" s="139"/>
      <c r="H432" s="139" t="str">
        <f t="shared" si="14"/>
        <v/>
      </c>
      <c r="I432" s="139" t="str">
        <f>IF('For Estimators'!X432*6300 = 0,"",'For Estimators'!X432*6300)</f>
        <v/>
      </c>
      <c r="J432" s="139" t="str">
        <f>IF('For Estimators'!Z432*5200 = 0,"",'For Estimators'!Z432*5200)</f>
        <v/>
      </c>
      <c r="K432" s="139" t="str">
        <f t="shared" si="15"/>
        <v/>
      </c>
      <c r="L432" s="139" t="str">
        <f>IF(AND('For Estimators'!X432 = 0,  'For Estimators'!Z432 = 0),"",61000)</f>
        <v/>
      </c>
      <c r="M432" s="185" t="str">
        <f>IF('For Estimators'!W432="", "",'For Estimators'!W432)</f>
        <v/>
      </c>
      <c r="N432" s="139" t="str">
        <f>IF('For Estimators'!AA432="", "",'For Estimators'!AA432)</f>
        <v/>
      </c>
    </row>
    <row r="433" spans="1:14" x14ac:dyDescent="0.25">
      <c r="A433" s="241" t="str">
        <f>IF('For Requestors'!C428=0,"",'For Requestors'!C428)</f>
        <v/>
      </c>
      <c r="B433" s="175" t="str">
        <f>IFERROR('For Estimators'!V433*$O$4,"")</f>
        <v/>
      </c>
      <c r="C433" s="111" t="str">
        <f>IF('For Estimators'!X433*60000 = 0,"",'For Estimators'!X433*60000)</f>
        <v/>
      </c>
      <c r="D433" s="139"/>
      <c r="E433" s="139" t="str">
        <f>IF('For Estimators'!Y433*10000 = 0,"",'For Estimators'!Y433*10000)</f>
        <v/>
      </c>
      <c r="F433" s="139"/>
      <c r="G433" s="139"/>
      <c r="H433" s="139" t="str">
        <f t="shared" si="14"/>
        <v/>
      </c>
      <c r="I433" s="139" t="str">
        <f>IF('For Estimators'!X433*6300 = 0,"",'For Estimators'!X433*6300)</f>
        <v/>
      </c>
      <c r="J433" s="139" t="str">
        <f>IF('For Estimators'!Z433*5200 = 0,"",'For Estimators'!Z433*5200)</f>
        <v/>
      </c>
      <c r="K433" s="139" t="str">
        <f t="shared" si="15"/>
        <v/>
      </c>
      <c r="L433" s="139" t="str">
        <f>IF(AND('For Estimators'!X433 = 0,  'For Estimators'!Z433 = 0),"",61000)</f>
        <v/>
      </c>
      <c r="M433" s="185" t="str">
        <f>IF('For Estimators'!W433="", "",'For Estimators'!W433)</f>
        <v/>
      </c>
      <c r="N433" s="139" t="str">
        <f>IF('For Estimators'!AA433="", "",'For Estimators'!AA433)</f>
        <v/>
      </c>
    </row>
    <row r="434" spans="1:14" x14ac:dyDescent="0.25">
      <c r="A434" s="241" t="str">
        <f>IF('For Requestors'!C429=0,"",'For Requestors'!C429)</f>
        <v/>
      </c>
      <c r="B434" s="175" t="str">
        <f>IFERROR('For Estimators'!V434*$O$4,"")</f>
        <v/>
      </c>
      <c r="C434" s="111" t="str">
        <f>IF('For Estimators'!X434*60000 = 0,"",'For Estimators'!X434*60000)</f>
        <v/>
      </c>
      <c r="D434" s="139"/>
      <c r="E434" s="139" t="str">
        <f>IF('For Estimators'!Y434*10000 = 0,"",'For Estimators'!Y434*10000)</f>
        <v/>
      </c>
      <c r="F434" s="139"/>
      <c r="G434" s="139"/>
      <c r="H434" s="139" t="str">
        <f t="shared" si="14"/>
        <v/>
      </c>
      <c r="I434" s="139" t="str">
        <f>IF('For Estimators'!X434*6300 = 0,"",'For Estimators'!X434*6300)</f>
        <v/>
      </c>
      <c r="J434" s="139" t="str">
        <f>IF('For Estimators'!Z434*5200 = 0,"",'For Estimators'!Z434*5200)</f>
        <v/>
      </c>
      <c r="K434" s="139" t="str">
        <f t="shared" si="15"/>
        <v/>
      </c>
      <c r="L434" s="139" t="str">
        <f>IF(AND('For Estimators'!X434 = 0,  'For Estimators'!Z434 = 0),"",61000)</f>
        <v/>
      </c>
      <c r="M434" s="185" t="str">
        <f>IF('For Estimators'!W434="", "",'For Estimators'!W434)</f>
        <v/>
      </c>
      <c r="N434" s="139" t="str">
        <f>IF('For Estimators'!AA434="", "",'For Estimators'!AA434)</f>
        <v/>
      </c>
    </row>
    <row r="435" spans="1:14" x14ac:dyDescent="0.25">
      <c r="A435" s="241" t="str">
        <f>IF('For Requestors'!C430=0,"",'For Requestors'!C430)</f>
        <v/>
      </c>
      <c r="B435" s="175" t="str">
        <f>IFERROR('For Estimators'!V435*$O$4,"")</f>
        <v/>
      </c>
      <c r="C435" s="111" t="str">
        <f>IF('For Estimators'!X435*60000 = 0,"",'For Estimators'!X435*60000)</f>
        <v/>
      </c>
      <c r="D435" s="139"/>
      <c r="E435" s="139" t="str">
        <f>IF('For Estimators'!Y435*10000 = 0,"",'For Estimators'!Y435*10000)</f>
        <v/>
      </c>
      <c r="F435" s="139"/>
      <c r="G435" s="139"/>
      <c r="H435" s="139" t="str">
        <f t="shared" si="14"/>
        <v/>
      </c>
      <c r="I435" s="139" t="str">
        <f>IF('For Estimators'!X435*6300 = 0,"",'For Estimators'!X435*6300)</f>
        <v/>
      </c>
      <c r="J435" s="139" t="str">
        <f>IF('For Estimators'!Z435*5200 = 0,"",'For Estimators'!Z435*5200)</f>
        <v/>
      </c>
      <c r="K435" s="139" t="str">
        <f t="shared" si="15"/>
        <v/>
      </c>
      <c r="L435" s="139" t="str">
        <f>IF(AND('For Estimators'!X435 = 0,  'For Estimators'!Z435 = 0),"",61000)</f>
        <v/>
      </c>
      <c r="M435" s="185" t="str">
        <f>IF('For Estimators'!W435="", "",'For Estimators'!W435)</f>
        <v/>
      </c>
      <c r="N435" s="139" t="str">
        <f>IF('For Estimators'!AA435="", "",'For Estimators'!AA435)</f>
        <v/>
      </c>
    </row>
    <row r="436" spans="1:14" x14ac:dyDescent="0.25">
      <c r="A436" s="241" t="str">
        <f>IF('For Requestors'!C431=0,"",'For Requestors'!C431)</f>
        <v/>
      </c>
      <c r="B436" s="175" t="str">
        <f>IFERROR('For Estimators'!V436*$O$4,"")</f>
        <v/>
      </c>
      <c r="C436" s="111" t="str">
        <f>IF('For Estimators'!X436*60000 = 0,"",'For Estimators'!X436*60000)</f>
        <v/>
      </c>
      <c r="D436" s="139"/>
      <c r="E436" s="139" t="str">
        <f>IF('For Estimators'!Y436*10000 = 0,"",'For Estimators'!Y436*10000)</f>
        <v/>
      </c>
      <c r="F436" s="139"/>
      <c r="G436" s="139"/>
      <c r="H436" s="139" t="str">
        <f t="shared" si="14"/>
        <v/>
      </c>
      <c r="I436" s="139" t="str">
        <f>IF('For Estimators'!X436*6300 = 0,"",'For Estimators'!X436*6300)</f>
        <v/>
      </c>
      <c r="J436" s="139" t="str">
        <f>IF('For Estimators'!Z436*5200 = 0,"",'For Estimators'!Z436*5200)</f>
        <v/>
      </c>
      <c r="K436" s="139" t="str">
        <f t="shared" si="15"/>
        <v/>
      </c>
      <c r="L436" s="139" t="str">
        <f>IF(AND('For Estimators'!X436 = 0,  'For Estimators'!Z436 = 0),"",61000)</f>
        <v/>
      </c>
      <c r="M436" s="185" t="str">
        <f>IF('For Estimators'!W436="", "",'For Estimators'!W436)</f>
        <v/>
      </c>
      <c r="N436" s="139" t="str">
        <f>IF('For Estimators'!AA436="", "",'For Estimators'!AA436)</f>
        <v/>
      </c>
    </row>
    <row r="437" spans="1:14" x14ac:dyDescent="0.25">
      <c r="A437" s="241" t="str">
        <f>IF('For Requestors'!C432=0,"",'For Requestors'!C432)</f>
        <v/>
      </c>
      <c r="B437" s="175" t="str">
        <f>IFERROR('For Estimators'!V437*$O$4,"")</f>
        <v/>
      </c>
      <c r="C437" s="111" t="str">
        <f>IF('For Estimators'!X437*60000 = 0,"",'For Estimators'!X437*60000)</f>
        <v/>
      </c>
      <c r="D437" s="139"/>
      <c r="E437" s="139" t="str">
        <f>IF('For Estimators'!Y437*10000 = 0,"",'For Estimators'!Y437*10000)</f>
        <v/>
      </c>
      <c r="F437" s="139"/>
      <c r="G437" s="139"/>
      <c r="H437" s="139" t="str">
        <f t="shared" si="14"/>
        <v/>
      </c>
      <c r="I437" s="139" t="str">
        <f>IF('For Estimators'!X437*6300 = 0,"",'For Estimators'!X437*6300)</f>
        <v/>
      </c>
      <c r="J437" s="139" t="str">
        <f>IF('For Estimators'!Z437*5200 = 0,"",'For Estimators'!Z437*5200)</f>
        <v/>
      </c>
      <c r="K437" s="139" t="str">
        <f t="shared" si="15"/>
        <v/>
      </c>
      <c r="L437" s="139" t="str">
        <f>IF(AND('For Estimators'!X437 = 0,  'For Estimators'!Z437 = 0),"",61000)</f>
        <v/>
      </c>
      <c r="M437" s="185" t="str">
        <f>IF('For Estimators'!W437="", "",'For Estimators'!W437)</f>
        <v/>
      </c>
      <c r="N437" s="139" t="str">
        <f>IF('For Estimators'!AA437="", "",'For Estimators'!AA437)</f>
        <v/>
      </c>
    </row>
    <row r="438" spans="1:14" x14ac:dyDescent="0.25">
      <c r="A438" s="241" t="str">
        <f>IF('For Requestors'!C433=0,"",'For Requestors'!C433)</f>
        <v/>
      </c>
      <c r="B438" s="175" t="str">
        <f>IFERROR('For Estimators'!V438*$O$4,"")</f>
        <v/>
      </c>
      <c r="C438" s="111" t="str">
        <f>IF('For Estimators'!X438*60000 = 0,"",'For Estimators'!X438*60000)</f>
        <v/>
      </c>
      <c r="D438" s="139"/>
      <c r="E438" s="139" t="str">
        <f>IF('For Estimators'!Y438*10000 = 0,"",'For Estimators'!Y438*10000)</f>
        <v/>
      </c>
      <c r="F438" s="139"/>
      <c r="G438" s="139"/>
      <c r="H438" s="139" t="str">
        <f t="shared" si="14"/>
        <v/>
      </c>
      <c r="I438" s="139" t="str">
        <f>IF('For Estimators'!X438*6300 = 0,"",'For Estimators'!X438*6300)</f>
        <v/>
      </c>
      <c r="J438" s="139" t="str">
        <f>IF('For Estimators'!Z438*5200 = 0,"",'For Estimators'!Z438*5200)</f>
        <v/>
      </c>
      <c r="K438" s="139" t="str">
        <f t="shared" si="15"/>
        <v/>
      </c>
      <c r="L438" s="139" t="str">
        <f>IF(AND('For Estimators'!X438 = 0,  'For Estimators'!Z438 = 0),"",61000)</f>
        <v/>
      </c>
      <c r="M438" s="185" t="str">
        <f>IF('For Estimators'!W438="", "",'For Estimators'!W438)</f>
        <v/>
      </c>
      <c r="N438" s="139" t="str">
        <f>IF('For Estimators'!AA438="", "",'For Estimators'!AA438)</f>
        <v/>
      </c>
    </row>
    <row r="439" spans="1:14" x14ac:dyDescent="0.25">
      <c r="A439" s="241" t="str">
        <f>IF('For Requestors'!C434=0,"",'For Requestors'!C434)</f>
        <v/>
      </c>
      <c r="B439" s="175" t="str">
        <f>IFERROR('For Estimators'!V439*$O$4,"")</f>
        <v/>
      </c>
      <c r="C439" s="111" t="str">
        <f>IF('For Estimators'!X439*60000 = 0,"",'For Estimators'!X439*60000)</f>
        <v/>
      </c>
      <c r="D439" s="139"/>
      <c r="E439" s="139" t="str">
        <f>IF('For Estimators'!Y439*10000 = 0,"",'For Estimators'!Y439*10000)</f>
        <v/>
      </c>
      <c r="F439" s="139"/>
      <c r="G439" s="139"/>
      <c r="H439" s="139" t="str">
        <f t="shared" si="14"/>
        <v/>
      </c>
      <c r="I439" s="139" t="str">
        <f>IF('For Estimators'!X439*6300 = 0,"",'For Estimators'!X439*6300)</f>
        <v/>
      </c>
      <c r="J439" s="139" t="str">
        <f>IF('For Estimators'!Z439*5200 = 0,"",'For Estimators'!Z439*5200)</f>
        <v/>
      </c>
      <c r="K439" s="139" t="str">
        <f t="shared" si="15"/>
        <v/>
      </c>
      <c r="L439" s="139" t="str">
        <f>IF(AND('For Estimators'!X439 = 0,  'For Estimators'!Z439 = 0),"",61000)</f>
        <v/>
      </c>
      <c r="M439" s="185" t="str">
        <f>IF('For Estimators'!W439="", "",'For Estimators'!W439)</f>
        <v/>
      </c>
      <c r="N439" s="139" t="str">
        <f>IF('For Estimators'!AA439="", "",'For Estimators'!AA439)</f>
        <v/>
      </c>
    </row>
    <row r="440" spans="1:14" x14ac:dyDescent="0.25">
      <c r="A440" s="241" t="str">
        <f>IF('For Requestors'!C435=0,"",'For Requestors'!C435)</f>
        <v/>
      </c>
      <c r="B440" s="175" t="str">
        <f>IFERROR('For Estimators'!V440*$O$4,"")</f>
        <v/>
      </c>
      <c r="C440" s="111" t="str">
        <f>IF('For Estimators'!X440*60000 = 0,"",'For Estimators'!X440*60000)</f>
        <v/>
      </c>
      <c r="D440" s="139"/>
      <c r="E440" s="139" t="str">
        <f>IF('For Estimators'!Y440*10000 = 0,"",'For Estimators'!Y440*10000)</f>
        <v/>
      </c>
      <c r="F440" s="139"/>
      <c r="G440" s="139"/>
      <c r="H440" s="139" t="str">
        <f t="shared" si="14"/>
        <v/>
      </c>
      <c r="I440" s="139" t="str">
        <f>IF('For Estimators'!X440*6300 = 0,"",'For Estimators'!X440*6300)</f>
        <v/>
      </c>
      <c r="J440" s="139" t="str">
        <f>IF('For Estimators'!Z440*5200 = 0,"",'For Estimators'!Z440*5200)</f>
        <v/>
      </c>
      <c r="K440" s="139" t="str">
        <f t="shared" si="15"/>
        <v/>
      </c>
      <c r="L440" s="139" t="str">
        <f>IF(AND('For Estimators'!X440 = 0,  'For Estimators'!Z440 = 0),"",61000)</f>
        <v/>
      </c>
      <c r="M440" s="185" t="str">
        <f>IF('For Estimators'!W440="", "",'For Estimators'!W440)</f>
        <v/>
      </c>
      <c r="N440" s="139" t="str">
        <f>IF('For Estimators'!AA440="", "",'For Estimators'!AA440)</f>
        <v/>
      </c>
    </row>
    <row r="441" spans="1:14" x14ac:dyDescent="0.25">
      <c r="A441" s="241" t="str">
        <f>IF('For Requestors'!C436=0,"",'For Requestors'!C436)</f>
        <v/>
      </c>
      <c r="B441" s="175" t="str">
        <f>IFERROR('For Estimators'!V441*$O$4,"")</f>
        <v/>
      </c>
      <c r="C441" s="111" t="str">
        <f>IF('For Estimators'!X441*60000 = 0,"",'For Estimators'!X441*60000)</f>
        <v/>
      </c>
      <c r="D441" s="139"/>
      <c r="E441" s="139" t="str">
        <f>IF('For Estimators'!Y441*10000 = 0,"",'For Estimators'!Y441*10000)</f>
        <v/>
      </c>
      <c r="F441" s="139"/>
      <c r="G441" s="139"/>
      <c r="H441" s="139" t="str">
        <f t="shared" si="14"/>
        <v/>
      </c>
      <c r="I441" s="139" t="str">
        <f>IF('For Estimators'!X441*6300 = 0,"",'For Estimators'!X441*6300)</f>
        <v/>
      </c>
      <c r="J441" s="139" t="str">
        <f>IF('For Estimators'!Z441*5200 = 0,"",'For Estimators'!Z441*5200)</f>
        <v/>
      </c>
      <c r="K441" s="139" t="str">
        <f t="shared" si="15"/>
        <v/>
      </c>
      <c r="L441" s="139" t="str">
        <f>IF(AND('For Estimators'!X441 = 0,  'For Estimators'!Z441 = 0),"",61000)</f>
        <v/>
      </c>
      <c r="M441" s="185" t="str">
        <f>IF('For Estimators'!W441="", "",'For Estimators'!W441)</f>
        <v/>
      </c>
      <c r="N441" s="139" t="str">
        <f>IF('For Estimators'!AA441="", "",'For Estimators'!AA441)</f>
        <v/>
      </c>
    </row>
    <row r="442" spans="1:14" x14ac:dyDescent="0.25">
      <c r="A442" s="241" t="str">
        <f>IF('For Requestors'!C437=0,"",'For Requestors'!C437)</f>
        <v/>
      </c>
      <c r="B442" s="175" t="str">
        <f>IFERROR('For Estimators'!V442*$O$4,"")</f>
        <v/>
      </c>
      <c r="C442" s="111" t="str">
        <f>IF('For Estimators'!X442*60000 = 0,"",'For Estimators'!X442*60000)</f>
        <v/>
      </c>
      <c r="D442" s="139"/>
      <c r="E442" s="139" t="str">
        <f>IF('For Estimators'!Y442*10000 = 0,"",'For Estimators'!Y442*10000)</f>
        <v/>
      </c>
      <c r="F442" s="139"/>
      <c r="G442" s="139"/>
      <c r="H442" s="139" t="str">
        <f t="shared" si="14"/>
        <v/>
      </c>
      <c r="I442" s="139" t="str">
        <f>IF('For Estimators'!X442*6300 = 0,"",'For Estimators'!X442*6300)</f>
        <v/>
      </c>
      <c r="J442" s="139" t="str">
        <f>IF('For Estimators'!Z442*5200 = 0,"",'For Estimators'!Z442*5200)</f>
        <v/>
      </c>
      <c r="K442" s="139" t="str">
        <f t="shared" si="15"/>
        <v/>
      </c>
      <c r="L442" s="139" t="str">
        <f>IF(AND('For Estimators'!X442 = 0,  'For Estimators'!Z442 = 0),"",61000)</f>
        <v/>
      </c>
      <c r="M442" s="185" t="str">
        <f>IF('For Estimators'!W442="", "",'For Estimators'!W442)</f>
        <v/>
      </c>
      <c r="N442" s="139" t="str">
        <f>IF('For Estimators'!AA442="", "",'For Estimators'!AA442)</f>
        <v/>
      </c>
    </row>
    <row r="443" spans="1:14" x14ac:dyDescent="0.25">
      <c r="A443" s="241" t="str">
        <f>IF('For Requestors'!C438=0,"",'For Requestors'!C438)</f>
        <v/>
      </c>
      <c r="B443" s="175" t="str">
        <f>IFERROR('For Estimators'!V443*$O$4,"")</f>
        <v/>
      </c>
      <c r="C443" s="111" t="str">
        <f>IF('For Estimators'!X443*60000 = 0,"",'For Estimators'!X443*60000)</f>
        <v/>
      </c>
      <c r="D443" s="139"/>
      <c r="E443" s="139" t="str">
        <f>IF('For Estimators'!Y443*10000 = 0,"",'For Estimators'!Y443*10000)</f>
        <v/>
      </c>
      <c r="F443" s="139"/>
      <c r="G443" s="139"/>
      <c r="H443" s="139" t="str">
        <f t="shared" si="14"/>
        <v/>
      </c>
      <c r="I443" s="139" t="str">
        <f>IF('For Estimators'!X443*6300 = 0,"",'For Estimators'!X443*6300)</f>
        <v/>
      </c>
      <c r="J443" s="139" t="str">
        <f>IF('For Estimators'!Z443*5200 = 0,"",'For Estimators'!Z443*5200)</f>
        <v/>
      </c>
      <c r="K443" s="139" t="str">
        <f t="shared" si="15"/>
        <v/>
      </c>
      <c r="L443" s="139" t="str">
        <f>IF(AND('For Estimators'!X443 = 0,  'For Estimators'!Z443 = 0),"",61000)</f>
        <v/>
      </c>
      <c r="M443" s="185" t="str">
        <f>IF('For Estimators'!W443="", "",'For Estimators'!W443)</f>
        <v/>
      </c>
      <c r="N443" s="139" t="str">
        <f>IF('For Estimators'!AA443="", "",'For Estimators'!AA443)</f>
        <v/>
      </c>
    </row>
    <row r="444" spans="1:14" x14ac:dyDescent="0.25">
      <c r="A444" s="241" t="str">
        <f>IF('For Requestors'!C439=0,"",'For Requestors'!C439)</f>
        <v/>
      </c>
      <c r="B444" s="175" t="str">
        <f>IFERROR('For Estimators'!V444*$O$4,"")</f>
        <v/>
      </c>
      <c r="C444" s="111" t="str">
        <f>IF('For Estimators'!X444*60000 = 0,"",'For Estimators'!X444*60000)</f>
        <v/>
      </c>
      <c r="D444" s="139"/>
      <c r="E444" s="139" t="str">
        <f>IF('For Estimators'!Y444*10000 = 0,"",'For Estimators'!Y444*10000)</f>
        <v/>
      </c>
      <c r="F444" s="139"/>
      <c r="G444" s="139"/>
      <c r="H444" s="139" t="str">
        <f t="shared" si="14"/>
        <v/>
      </c>
      <c r="I444" s="139" t="str">
        <f>IF('For Estimators'!X444*6300 = 0,"",'For Estimators'!X444*6300)</f>
        <v/>
      </c>
      <c r="J444" s="139" t="str">
        <f>IF('For Estimators'!Z444*5200 = 0,"",'For Estimators'!Z444*5200)</f>
        <v/>
      </c>
      <c r="K444" s="139" t="str">
        <f t="shared" si="15"/>
        <v/>
      </c>
      <c r="L444" s="139" t="str">
        <f>IF(AND('For Estimators'!X444 = 0,  'For Estimators'!Z444 = 0),"",61000)</f>
        <v/>
      </c>
      <c r="M444" s="185" t="str">
        <f>IF('For Estimators'!W444="", "",'For Estimators'!W444)</f>
        <v/>
      </c>
      <c r="N444" s="139" t="str">
        <f>IF('For Estimators'!AA444="", "",'For Estimators'!AA444)</f>
        <v/>
      </c>
    </row>
    <row r="445" spans="1:14" x14ac:dyDescent="0.25">
      <c r="A445" s="241" t="str">
        <f>IF('For Requestors'!C440=0,"",'For Requestors'!C440)</f>
        <v/>
      </c>
      <c r="B445" s="175" t="str">
        <f>IFERROR('For Estimators'!V445*$O$4,"")</f>
        <v/>
      </c>
      <c r="C445" s="111" t="str">
        <f>IF('For Estimators'!X445*60000 = 0,"",'For Estimators'!X445*60000)</f>
        <v/>
      </c>
      <c r="D445" s="139"/>
      <c r="E445" s="139" t="str">
        <f>IF('For Estimators'!Y445*10000 = 0,"",'For Estimators'!Y445*10000)</f>
        <v/>
      </c>
      <c r="F445" s="139"/>
      <c r="G445" s="139"/>
      <c r="H445" s="139" t="str">
        <f t="shared" si="14"/>
        <v/>
      </c>
      <c r="I445" s="139" t="str">
        <f>IF('For Estimators'!X445*6300 = 0,"",'For Estimators'!X445*6300)</f>
        <v/>
      </c>
      <c r="J445" s="139" t="str">
        <f>IF('For Estimators'!Z445*5200 = 0,"",'For Estimators'!Z445*5200)</f>
        <v/>
      </c>
      <c r="K445" s="139" t="str">
        <f t="shared" si="15"/>
        <v/>
      </c>
      <c r="L445" s="139" t="str">
        <f>IF(AND('For Estimators'!X445 = 0,  'For Estimators'!Z445 = 0),"",61000)</f>
        <v/>
      </c>
      <c r="M445" s="185" t="str">
        <f>IF('For Estimators'!W445="", "",'For Estimators'!W445)</f>
        <v/>
      </c>
      <c r="N445" s="139" t="str">
        <f>IF('For Estimators'!AA445="", "",'For Estimators'!AA445)</f>
        <v/>
      </c>
    </row>
    <row r="446" spans="1:14" x14ac:dyDescent="0.25">
      <c r="A446" s="241" t="str">
        <f>IF('For Requestors'!C441=0,"",'For Requestors'!C441)</f>
        <v/>
      </c>
      <c r="B446" s="175" t="str">
        <f>IFERROR('For Estimators'!V446*$O$4,"")</f>
        <v/>
      </c>
      <c r="C446" s="111" t="str">
        <f>IF('For Estimators'!X446*60000 = 0,"",'For Estimators'!X446*60000)</f>
        <v/>
      </c>
      <c r="D446" s="139"/>
      <c r="E446" s="139" t="str">
        <f>IF('For Estimators'!Y446*10000 = 0,"",'For Estimators'!Y446*10000)</f>
        <v/>
      </c>
      <c r="F446" s="139"/>
      <c r="G446" s="139"/>
      <c r="H446" s="139" t="str">
        <f t="shared" si="14"/>
        <v/>
      </c>
      <c r="I446" s="139" t="str">
        <f>IF('For Estimators'!X446*6300 = 0,"",'For Estimators'!X446*6300)</f>
        <v/>
      </c>
      <c r="J446" s="139" t="str">
        <f>IF('For Estimators'!Z446*5200 = 0,"",'For Estimators'!Z446*5200)</f>
        <v/>
      </c>
      <c r="K446" s="139" t="str">
        <f t="shared" si="15"/>
        <v/>
      </c>
      <c r="L446" s="139" t="str">
        <f>IF(AND('For Estimators'!X446 = 0,  'For Estimators'!Z446 = 0),"",61000)</f>
        <v/>
      </c>
      <c r="M446" s="185" t="str">
        <f>IF('For Estimators'!W446="", "",'For Estimators'!W446)</f>
        <v/>
      </c>
      <c r="N446" s="139" t="str">
        <f>IF('For Estimators'!AA446="", "",'For Estimators'!AA446)</f>
        <v/>
      </c>
    </row>
    <row r="447" spans="1:14" x14ac:dyDescent="0.25">
      <c r="A447" s="241" t="str">
        <f>IF('For Requestors'!C442=0,"",'For Requestors'!C442)</f>
        <v/>
      </c>
      <c r="B447" s="175" t="str">
        <f>IFERROR('For Estimators'!V447*$O$4,"")</f>
        <v/>
      </c>
      <c r="C447" s="111" t="str">
        <f>IF('For Estimators'!X447*60000 = 0,"",'For Estimators'!X447*60000)</f>
        <v/>
      </c>
      <c r="D447" s="139"/>
      <c r="E447" s="139" t="str">
        <f>IF('For Estimators'!Y447*10000 = 0,"",'For Estimators'!Y447*10000)</f>
        <v/>
      </c>
      <c r="F447" s="139"/>
      <c r="G447" s="139"/>
      <c r="H447" s="139" t="str">
        <f t="shared" si="14"/>
        <v/>
      </c>
      <c r="I447" s="139" t="str">
        <f>IF('For Estimators'!X447*6300 = 0,"",'For Estimators'!X447*6300)</f>
        <v/>
      </c>
      <c r="J447" s="139" t="str">
        <f>IF('For Estimators'!Z447*5200 = 0,"",'For Estimators'!Z447*5200)</f>
        <v/>
      </c>
      <c r="K447" s="139" t="str">
        <f t="shared" si="15"/>
        <v/>
      </c>
      <c r="L447" s="139" t="str">
        <f>IF(AND('For Estimators'!X447 = 0,  'For Estimators'!Z447 = 0),"",61000)</f>
        <v/>
      </c>
      <c r="M447" s="185" t="str">
        <f>IF('For Estimators'!W447="", "",'For Estimators'!W447)</f>
        <v/>
      </c>
      <c r="N447" s="139" t="str">
        <f>IF('For Estimators'!AA447="", "",'For Estimators'!AA447)</f>
        <v/>
      </c>
    </row>
    <row r="448" spans="1:14" x14ac:dyDescent="0.25">
      <c r="A448" s="241" t="str">
        <f>IF('For Requestors'!C443=0,"",'For Requestors'!C443)</f>
        <v/>
      </c>
      <c r="B448" s="175" t="str">
        <f>IFERROR('For Estimators'!V448*$O$4,"")</f>
        <v/>
      </c>
      <c r="C448" s="111" t="str">
        <f>IF('For Estimators'!X448*60000 = 0,"",'For Estimators'!X448*60000)</f>
        <v/>
      </c>
      <c r="D448" s="139"/>
      <c r="E448" s="139" t="str">
        <f>IF('For Estimators'!Y448*10000 = 0,"",'For Estimators'!Y448*10000)</f>
        <v/>
      </c>
      <c r="F448" s="139"/>
      <c r="G448" s="139"/>
      <c r="H448" s="139" t="str">
        <f t="shared" si="14"/>
        <v/>
      </c>
      <c r="I448" s="139" t="str">
        <f>IF('For Estimators'!X448*6300 = 0,"",'For Estimators'!X448*6300)</f>
        <v/>
      </c>
      <c r="J448" s="139" t="str">
        <f>IF('For Estimators'!Z448*5200 = 0,"",'For Estimators'!Z448*5200)</f>
        <v/>
      </c>
      <c r="K448" s="139" t="str">
        <f t="shared" si="15"/>
        <v/>
      </c>
      <c r="L448" s="139" t="str">
        <f>IF(AND('For Estimators'!X448 = 0,  'For Estimators'!Z448 = 0),"",61000)</f>
        <v/>
      </c>
      <c r="M448" s="185" t="str">
        <f>IF('For Estimators'!W448="", "",'For Estimators'!W448)</f>
        <v/>
      </c>
      <c r="N448" s="139" t="str">
        <f>IF('For Estimators'!AA448="", "",'For Estimators'!AA448)</f>
        <v/>
      </c>
    </row>
    <row r="449" spans="1:14" x14ac:dyDescent="0.25">
      <c r="A449" s="241" t="str">
        <f>IF('For Requestors'!C444=0,"",'For Requestors'!C444)</f>
        <v/>
      </c>
      <c r="B449" s="175" t="str">
        <f>IFERROR('For Estimators'!V449*$O$4,"")</f>
        <v/>
      </c>
      <c r="C449" s="111" t="str">
        <f>IF('For Estimators'!X449*60000 = 0,"",'For Estimators'!X449*60000)</f>
        <v/>
      </c>
      <c r="D449" s="139"/>
      <c r="E449" s="139" t="str">
        <f>IF('For Estimators'!Y449*10000 = 0,"",'For Estimators'!Y449*10000)</f>
        <v/>
      </c>
      <c r="F449" s="139"/>
      <c r="G449" s="139"/>
      <c r="H449" s="139" t="str">
        <f t="shared" si="14"/>
        <v/>
      </c>
      <c r="I449" s="139" t="str">
        <f>IF('For Estimators'!X449*6300 = 0,"",'For Estimators'!X449*6300)</f>
        <v/>
      </c>
      <c r="J449" s="139" t="str">
        <f>IF('For Estimators'!Z449*5200 = 0,"",'For Estimators'!Z449*5200)</f>
        <v/>
      </c>
      <c r="K449" s="139" t="str">
        <f t="shared" si="15"/>
        <v/>
      </c>
      <c r="L449" s="139" t="str">
        <f>IF(AND('For Estimators'!X449 = 0,  'For Estimators'!Z449 = 0),"",61000)</f>
        <v/>
      </c>
      <c r="M449" s="185" t="str">
        <f>IF('For Estimators'!W449="", "",'For Estimators'!W449)</f>
        <v/>
      </c>
      <c r="N449" s="139" t="str">
        <f>IF('For Estimators'!AA449="", "",'For Estimators'!AA449)</f>
        <v/>
      </c>
    </row>
    <row r="450" spans="1:14" x14ac:dyDescent="0.25">
      <c r="A450" s="241" t="str">
        <f>IF('For Requestors'!C445=0,"",'For Requestors'!C445)</f>
        <v/>
      </c>
      <c r="B450" s="175" t="str">
        <f>IFERROR('For Estimators'!V450*$O$4,"")</f>
        <v/>
      </c>
      <c r="C450" s="111" t="str">
        <f>IF('For Estimators'!X450*60000 = 0,"",'For Estimators'!X450*60000)</f>
        <v/>
      </c>
      <c r="D450" s="139"/>
      <c r="E450" s="139" t="str">
        <f>IF('For Estimators'!Y450*10000 = 0,"",'For Estimators'!Y450*10000)</f>
        <v/>
      </c>
      <c r="F450" s="139"/>
      <c r="G450" s="139"/>
      <c r="H450" s="139" t="str">
        <f t="shared" si="14"/>
        <v/>
      </c>
      <c r="I450" s="139" t="str">
        <f>IF('For Estimators'!X450*6300 = 0,"",'For Estimators'!X450*6300)</f>
        <v/>
      </c>
      <c r="J450" s="139" t="str">
        <f>IF('For Estimators'!Z450*5200 = 0,"",'For Estimators'!Z450*5200)</f>
        <v/>
      </c>
      <c r="K450" s="139" t="str">
        <f t="shared" si="15"/>
        <v/>
      </c>
      <c r="L450" s="139" t="str">
        <f>IF(AND('For Estimators'!X450 = 0,  'For Estimators'!Z450 = 0),"",61000)</f>
        <v/>
      </c>
      <c r="M450" s="185" t="str">
        <f>IF('For Estimators'!W450="", "",'For Estimators'!W450)</f>
        <v/>
      </c>
      <c r="N450" s="139" t="str">
        <f>IF('For Estimators'!AA450="", "",'For Estimators'!AA450)</f>
        <v/>
      </c>
    </row>
    <row r="451" spans="1:14" x14ac:dyDescent="0.25">
      <c r="A451" s="241" t="str">
        <f>IF('For Requestors'!C446=0,"",'For Requestors'!C446)</f>
        <v/>
      </c>
      <c r="B451" s="175" t="str">
        <f>IFERROR('For Estimators'!V451*$O$4,"")</f>
        <v/>
      </c>
      <c r="C451" s="111" t="str">
        <f>IF('For Estimators'!X451*60000 = 0,"",'For Estimators'!X451*60000)</f>
        <v/>
      </c>
      <c r="D451" s="139"/>
      <c r="E451" s="139" t="str">
        <f>IF('For Estimators'!Y451*10000 = 0,"",'For Estimators'!Y451*10000)</f>
        <v/>
      </c>
      <c r="F451" s="139"/>
      <c r="G451" s="139"/>
      <c r="H451" s="139" t="str">
        <f t="shared" si="14"/>
        <v/>
      </c>
      <c r="I451" s="139" t="str">
        <f>IF('For Estimators'!X451*6300 = 0,"",'For Estimators'!X451*6300)</f>
        <v/>
      </c>
      <c r="J451" s="139" t="str">
        <f>IF('For Estimators'!Z451*5200 = 0,"",'For Estimators'!Z451*5200)</f>
        <v/>
      </c>
      <c r="K451" s="139" t="str">
        <f t="shared" si="15"/>
        <v/>
      </c>
      <c r="L451" s="139" t="str">
        <f>IF(AND('For Estimators'!X451 = 0,  'For Estimators'!Z451 = 0),"",61000)</f>
        <v/>
      </c>
      <c r="M451" s="185" t="str">
        <f>IF('For Estimators'!W451="", "",'For Estimators'!W451)</f>
        <v/>
      </c>
      <c r="N451" s="139" t="str">
        <f>IF('For Estimators'!AA451="", "",'For Estimators'!AA451)</f>
        <v/>
      </c>
    </row>
    <row r="452" spans="1:14" x14ac:dyDescent="0.25">
      <c r="A452" s="241" t="str">
        <f>IF('For Requestors'!C447=0,"",'For Requestors'!C447)</f>
        <v/>
      </c>
      <c r="B452" s="175" t="str">
        <f>IFERROR('For Estimators'!V452*$O$4,"")</f>
        <v/>
      </c>
      <c r="C452" s="111" t="str">
        <f>IF('For Estimators'!X452*60000 = 0,"",'For Estimators'!X452*60000)</f>
        <v/>
      </c>
      <c r="D452" s="139"/>
      <c r="E452" s="139" t="str">
        <f>IF('For Estimators'!Y452*10000 = 0,"",'For Estimators'!Y452*10000)</f>
        <v/>
      </c>
      <c r="F452" s="139"/>
      <c r="G452" s="139"/>
      <c r="H452" s="139" t="str">
        <f t="shared" si="14"/>
        <v/>
      </c>
      <c r="I452" s="139" t="str">
        <f>IF('For Estimators'!X452*6300 = 0,"",'For Estimators'!X452*6300)</f>
        <v/>
      </c>
      <c r="J452" s="139" t="str">
        <f>IF('For Estimators'!Z452*5200 = 0,"",'For Estimators'!Z452*5200)</f>
        <v/>
      </c>
      <c r="K452" s="139" t="str">
        <f t="shared" si="15"/>
        <v/>
      </c>
      <c r="L452" s="139" t="str">
        <f>IF(AND('For Estimators'!X452 = 0,  'For Estimators'!Z452 = 0),"",61000)</f>
        <v/>
      </c>
      <c r="M452" s="185" t="str">
        <f>IF('For Estimators'!W452="", "",'For Estimators'!W452)</f>
        <v/>
      </c>
      <c r="N452" s="139" t="str">
        <f>IF('For Estimators'!AA452="", "",'For Estimators'!AA452)</f>
        <v/>
      </c>
    </row>
    <row r="453" spans="1:14" x14ac:dyDescent="0.25">
      <c r="A453" s="241" t="str">
        <f>IF('For Requestors'!C448=0,"",'For Requestors'!C448)</f>
        <v/>
      </c>
      <c r="B453" s="175" t="str">
        <f>IFERROR('For Estimators'!V453*$O$4,"")</f>
        <v/>
      </c>
      <c r="C453" s="111" t="str">
        <f>IF('For Estimators'!X453*60000 = 0,"",'For Estimators'!X453*60000)</f>
        <v/>
      </c>
      <c r="D453" s="139"/>
      <c r="E453" s="139" t="str">
        <f>IF('For Estimators'!Y453*10000 = 0,"",'For Estimators'!Y453*10000)</f>
        <v/>
      </c>
      <c r="F453" s="139"/>
      <c r="G453" s="139"/>
      <c r="H453" s="139" t="str">
        <f t="shared" si="14"/>
        <v/>
      </c>
      <c r="I453" s="139" t="str">
        <f>IF('For Estimators'!X453*6300 = 0,"",'For Estimators'!X453*6300)</f>
        <v/>
      </c>
      <c r="J453" s="139" t="str">
        <f>IF('For Estimators'!Z453*5200 = 0,"",'For Estimators'!Z453*5200)</f>
        <v/>
      </c>
      <c r="K453" s="139" t="str">
        <f t="shared" si="15"/>
        <v/>
      </c>
      <c r="L453" s="139" t="str">
        <f>IF(AND('For Estimators'!X453 = 0,  'For Estimators'!Z453 = 0),"",61000)</f>
        <v/>
      </c>
      <c r="M453" s="185" t="str">
        <f>IF('For Estimators'!W453="", "",'For Estimators'!W453)</f>
        <v/>
      </c>
      <c r="N453" s="139" t="str">
        <f>IF('For Estimators'!AA453="", "",'For Estimators'!AA453)</f>
        <v/>
      </c>
    </row>
    <row r="454" spans="1:14" x14ac:dyDescent="0.25">
      <c r="A454" s="241" t="str">
        <f>IF('For Requestors'!C449=0,"",'For Requestors'!C449)</f>
        <v/>
      </c>
      <c r="B454" s="175" t="str">
        <f>IFERROR('For Estimators'!V454*$O$4,"")</f>
        <v/>
      </c>
      <c r="C454" s="111" t="str">
        <f>IF('For Estimators'!X454*60000 = 0,"",'For Estimators'!X454*60000)</f>
        <v/>
      </c>
      <c r="D454" s="139"/>
      <c r="E454" s="139" t="str">
        <f>IF('For Estimators'!Y454*10000 = 0,"",'For Estimators'!Y454*10000)</f>
        <v/>
      </c>
      <c r="F454" s="139"/>
      <c r="G454" s="139"/>
      <c r="H454" s="139" t="str">
        <f t="shared" si="14"/>
        <v/>
      </c>
      <c r="I454" s="139" t="str">
        <f>IF('For Estimators'!X454*6300 = 0,"",'For Estimators'!X454*6300)</f>
        <v/>
      </c>
      <c r="J454" s="139" t="str">
        <f>IF('For Estimators'!Z454*5200 = 0,"",'For Estimators'!Z454*5200)</f>
        <v/>
      </c>
      <c r="K454" s="139" t="str">
        <f t="shared" si="15"/>
        <v/>
      </c>
      <c r="L454" s="139" t="str">
        <f>IF(AND('For Estimators'!X454 = 0,  'For Estimators'!Z454 = 0),"",61000)</f>
        <v/>
      </c>
      <c r="M454" s="185" t="str">
        <f>IF('For Estimators'!W454="", "",'For Estimators'!W454)</f>
        <v/>
      </c>
      <c r="N454" s="139" t="str">
        <f>IF('For Estimators'!AA454="", "",'For Estimators'!AA454)</f>
        <v/>
      </c>
    </row>
    <row r="455" spans="1:14" x14ac:dyDescent="0.25">
      <c r="A455" s="241" t="str">
        <f>IF('For Requestors'!C450=0,"",'For Requestors'!C450)</f>
        <v/>
      </c>
      <c r="B455" s="175" t="str">
        <f>IFERROR('For Estimators'!V455*$O$4,"")</f>
        <v/>
      </c>
      <c r="C455" s="111" t="str">
        <f>IF('For Estimators'!X455*60000 = 0,"",'For Estimators'!X455*60000)</f>
        <v/>
      </c>
      <c r="D455" s="139"/>
      <c r="E455" s="139" t="str">
        <f>IF('For Estimators'!Y455*10000 = 0,"",'For Estimators'!Y455*10000)</f>
        <v/>
      </c>
      <c r="F455" s="139"/>
      <c r="G455" s="139"/>
      <c r="H455" s="139" t="str">
        <f t="shared" si="14"/>
        <v/>
      </c>
      <c r="I455" s="139" t="str">
        <f>IF('For Estimators'!X455*6300 = 0,"",'For Estimators'!X455*6300)</f>
        <v/>
      </c>
      <c r="J455" s="139" t="str">
        <f>IF('For Estimators'!Z455*5200 = 0,"",'For Estimators'!Z455*5200)</f>
        <v/>
      </c>
      <c r="K455" s="139" t="str">
        <f t="shared" si="15"/>
        <v/>
      </c>
      <c r="L455" s="139" t="str">
        <f>IF(AND('For Estimators'!X455 = 0,  'For Estimators'!Z455 = 0),"",61000)</f>
        <v/>
      </c>
      <c r="M455" s="185" t="str">
        <f>IF('For Estimators'!W455="", "",'For Estimators'!W455)</f>
        <v/>
      </c>
      <c r="N455" s="139" t="str">
        <f>IF('For Estimators'!AA455="", "",'For Estimators'!AA455)</f>
        <v/>
      </c>
    </row>
    <row r="456" spans="1:14" x14ac:dyDescent="0.25">
      <c r="A456" s="241" t="str">
        <f>IF('For Requestors'!C451=0,"",'For Requestors'!C451)</f>
        <v/>
      </c>
      <c r="B456" s="175" t="str">
        <f>IFERROR('For Estimators'!V456*$O$4,"")</f>
        <v/>
      </c>
      <c r="C456" s="111" t="str">
        <f>IF('For Estimators'!X456*60000 = 0,"",'For Estimators'!X456*60000)</f>
        <v/>
      </c>
      <c r="D456" s="139"/>
      <c r="E456" s="139" t="str">
        <f>IF('For Estimators'!Y456*10000 = 0,"",'For Estimators'!Y456*10000)</f>
        <v/>
      </c>
      <c r="F456" s="139"/>
      <c r="G456" s="139"/>
      <c r="H456" s="139" t="str">
        <f t="shared" si="14"/>
        <v/>
      </c>
      <c r="I456" s="139" t="str">
        <f>IF('For Estimators'!X456*6300 = 0,"",'For Estimators'!X456*6300)</f>
        <v/>
      </c>
      <c r="J456" s="139" t="str">
        <f>IF('For Estimators'!Z456*5200 = 0,"",'For Estimators'!Z456*5200)</f>
        <v/>
      </c>
      <c r="K456" s="139" t="str">
        <f t="shared" si="15"/>
        <v/>
      </c>
      <c r="L456" s="139" t="str">
        <f>IF(AND('For Estimators'!X456 = 0,  'For Estimators'!Z456 = 0),"",61000)</f>
        <v/>
      </c>
      <c r="M456" s="185" t="str">
        <f>IF('For Estimators'!W456="", "",'For Estimators'!W456)</f>
        <v/>
      </c>
      <c r="N456" s="139" t="str">
        <f>IF('For Estimators'!AA456="", "",'For Estimators'!AA456)</f>
        <v/>
      </c>
    </row>
    <row r="457" spans="1:14" x14ac:dyDescent="0.25">
      <c r="A457" s="241" t="str">
        <f>IF('For Requestors'!C452=0,"",'For Requestors'!C452)</f>
        <v/>
      </c>
      <c r="B457" s="175" t="str">
        <f>IFERROR('For Estimators'!V457*$O$4,"")</f>
        <v/>
      </c>
      <c r="C457" s="111" t="str">
        <f>IF('For Estimators'!X457*60000 = 0,"",'For Estimators'!X457*60000)</f>
        <v/>
      </c>
      <c r="D457" s="139"/>
      <c r="E457" s="139" t="str">
        <f>IF('For Estimators'!Y457*10000 = 0,"",'For Estimators'!Y457*10000)</f>
        <v/>
      </c>
      <c r="F457" s="139"/>
      <c r="G457" s="139"/>
      <c r="H457" s="139" t="str">
        <f t="shared" si="14"/>
        <v/>
      </c>
      <c r="I457" s="139" t="str">
        <f>IF('For Estimators'!X457*6300 = 0,"",'For Estimators'!X457*6300)</f>
        <v/>
      </c>
      <c r="J457" s="139" t="str">
        <f>IF('For Estimators'!Z457*5200 = 0,"",'For Estimators'!Z457*5200)</f>
        <v/>
      </c>
      <c r="K457" s="139" t="str">
        <f t="shared" si="15"/>
        <v/>
      </c>
      <c r="L457" s="139" t="str">
        <f>IF(AND('For Estimators'!X457 = 0,  'For Estimators'!Z457 = 0),"",61000)</f>
        <v/>
      </c>
      <c r="M457" s="185" t="str">
        <f>IF('For Estimators'!W457="", "",'For Estimators'!W457)</f>
        <v/>
      </c>
      <c r="N457" s="139" t="str">
        <f>IF('For Estimators'!AA457="", "",'For Estimators'!AA457)</f>
        <v/>
      </c>
    </row>
    <row r="458" spans="1:14" x14ac:dyDescent="0.25">
      <c r="A458" s="241" t="str">
        <f>IF('For Requestors'!C453=0,"",'For Requestors'!C453)</f>
        <v/>
      </c>
      <c r="B458" s="175" t="str">
        <f>IFERROR('For Estimators'!V458*$O$4,"")</f>
        <v/>
      </c>
      <c r="C458" s="111" t="str">
        <f>IF('For Estimators'!X458*60000 = 0,"",'For Estimators'!X458*60000)</f>
        <v/>
      </c>
      <c r="D458" s="139"/>
      <c r="E458" s="139" t="str">
        <f>IF('For Estimators'!Y458*10000 = 0,"",'For Estimators'!Y458*10000)</f>
        <v/>
      </c>
      <c r="F458" s="139"/>
      <c r="G458" s="139"/>
      <c r="H458" s="139" t="str">
        <f t="shared" si="14"/>
        <v/>
      </c>
      <c r="I458" s="139" t="str">
        <f>IF('For Estimators'!X458*6300 = 0,"",'For Estimators'!X458*6300)</f>
        <v/>
      </c>
      <c r="J458" s="139" t="str">
        <f>IF('For Estimators'!Z458*5200 = 0,"",'For Estimators'!Z458*5200)</f>
        <v/>
      </c>
      <c r="K458" s="139" t="str">
        <f t="shared" si="15"/>
        <v/>
      </c>
      <c r="L458" s="139" t="str">
        <f>IF(AND('For Estimators'!X458 = 0,  'For Estimators'!Z458 = 0),"",61000)</f>
        <v/>
      </c>
      <c r="M458" s="185" t="str">
        <f>IF('For Estimators'!W458="", "",'For Estimators'!W458)</f>
        <v/>
      </c>
      <c r="N458" s="139" t="str">
        <f>IF('For Estimators'!AA458="", "",'For Estimators'!AA458)</f>
        <v/>
      </c>
    </row>
    <row r="459" spans="1:14" x14ac:dyDescent="0.25">
      <c r="A459" s="241" t="str">
        <f>IF('For Requestors'!C454=0,"",'For Requestors'!C454)</f>
        <v/>
      </c>
      <c r="B459" s="175" t="str">
        <f>IFERROR('For Estimators'!V459*$O$4,"")</f>
        <v/>
      </c>
      <c r="C459" s="111" t="str">
        <f>IF('For Estimators'!X459*60000 = 0,"",'For Estimators'!X459*60000)</f>
        <v/>
      </c>
      <c r="D459" s="139"/>
      <c r="E459" s="139" t="str">
        <f>IF('For Estimators'!Y459*10000 = 0,"",'For Estimators'!Y459*10000)</f>
        <v/>
      </c>
      <c r="F459" s="139"/>
      <c r="G459" s="139"/>
      <c r="H459" s="139" t="str">
        <f t="shared" ref="H459:H511" si="16">IF(A459&lt;&gt;"",10200,"")</f>
        <v/>
      </c>
      <c r="I459" s="139" t="str">
        <f>IF('For Estimators'!X459*6300 = 0,"",'For Estimators'!X459*6300)</f>
        <v/>
      </c>
      <c r="J459" s="139" t="str">
        <f>IF('For Estimators'!Z459*5200 = 0,"",'For Estimators'!Z459*5200)</f>
        <v/>
      </c>
      <c r="K459" s="139" t="str">
        <f t="shared" ref="K459:K511" si="17">IF(G459&lt;&gt;0,1000,"")</f>
        <v/>
      </c>
      <c r="L459" s="139" t="str">
        <f>IF(AND('For Estimators'!X459 = 0,  'For Estimators'!Z459 = 0),"",61000)</f>
        <v/>
      </c>
      <c r="M459" s="185" t="str">
        <f>IF('For Estimators'!W459="", "",'For Estimators'!W459)</f>
        <v/>
      </c>
      <c r="N459" s="139" t="str">
        <f>IF('For Estimators'!AA459="", "",'For Estimators'!AA459)</f>
        <v/>
      </c>
    </row>
    <row r="460" spans="1:14" x14ac:dyDescent="0.25">
      <c r="A460" s="241" t="str">
        <f>IF('For Requestors'!C455=0,"",'For Requestors'!C455)</f>
        <v/>
      </c>
      <c r="B460" s="175" t="str">
        <f>IFERROR('For Estimators'!V460*$O$4,"")</f>
        <v/>
      </c>
      <c r="C460" s="111" t="str">
        <f>IF('For Estimators'!X460*60000 = 0,"",'For Estimators'!X460*60000)</f>
        <v/>
      </c>
      <c r="D460" s="139"/>
      <c r="E460" s="139" t="str">
        <f>IF('For Estimators'!Y460*10000 = 0,"",'For Estimators'!Y460*10000)</f>
        <v/>
      </c>
      <c r="F460" s="139"/>
      <c r="G460" s="139"/>
      <c r="H460" s="139" t="str">
        <f t="shared" si="16"/>
        <v/>
      </c>
      <c r="I460" s="139" t="str">
        <f>IF('For Estimators'!X460*6300 = 0,"",'For Estimators'!X460*6300)</f>
        <v/>
      </c>
      <c r="J460" s="139" t="str">
        <f>IF('For Estimators'!Z460*5200 = 0,"",'For Estimators'!Z460*5200)</f>
        <v/>
      </c>
      <c r="K460" s="139" t="str">
        <f t="shared" si="17"/>
        <v/>
      </c>
      <c r="L460" s="139" t="str">
        <f>IF(AND('For Estimators'!X460 = 0,  'For Estimators'!Z460 = 0),"",61000)</f>
        <v/>
      </c>
      <c r="M460" s="185" t="str">
        <f>IF('For Estimators'!W460="", "",'For Estimators'!W460)</f>
        <v/>
      </c>
      <c r="N460" s="139" t="str">
        <f>IF('For Estimators'!AA460="", "",'For Estimators'!AA460)</f>
        <v/>
      </c>
    </row>
    <row r="461" spans="1:14" x14ac:dyDescent="0.25">
      <c r="A461" s="241" t="str">
        <f>IF('For Requestors'!C456=0,"",'For Requestors'!C456)</f>
        <v/>
      </c>
      <c r="B461" s="175" t="str">
        <f>IFERROR('For Estimators'!V461*$O$4,"")</f>
        <v/>
      </c>
      <c r="C461" s="111" t="str">
        <f>IF('For Estimators'!X461*60000 = 0,"",'For Estimators'!X461*60000)</f>
        <v/>
      </c>
      <c r="D461" s="139"/>
      <c r="E461" s="139" t="str">
        <f>IF('For Estimators'!Y461*10000 = 0,"",'For Estimators'!Y461*10000)</f>
        <v/>
      </c>
      <c r="F461" s="139"/>
      <c r="G461" s="139"/>
      <c r="H461" s="139" t="str">
        <f t="shared" si="16"/>
        <v/>
      </c>
      <c r="I461" s="139" t="str">
        <f>IF('For Estimators'!X461*6300 = 0,"",'For Estimators'!X461*6300)</f>
        <v/>
      </c>
      <c r="J461" s="139" t="str">
        <f>IF('For Estimators'!Z461*5200 = 0,"",'For Estimators'!Z461*5200)</f>
        <v/>
      </c>
      <c r="K461" s="139" t="str">
        <f t="shared" si="17"/>
        <v/>
      </c>
      <c r="L461" s="139" t="str">
        <f>IF(AND('For Estimators'!X461 = 0,  'For Estimators'!Z461 = 0),"",61000)</f>
        <v/>
      </c>
      <c r="M461" s="185" t="str">
        <f>IF('For Estimators'!W461="", "",'For Estimators'!W461)</f>
        <v/>
      </c>
      <c r="N461" s="139" t="str">
        <f>IF('For Estimators'!AA461="", "",'For Estimators'!AA461)</f>
        <v/>
      </c>
    </row>
    <row r="462" spans="1:14" x14ac:dyDescent="0.25">
      <c r="A462" s="241" t="str">
        <f>IF('For Requestors'!C457=0,"",'For Requestors'!C457)</f>
        <v/>
      </c>
      <c r="B462" s="175" t="str">
        <f>IFERROR('For Estimators'!V462*$O$4,"")</f>
        <v/>
      </c>
      <c r="C462" s="111" t="str">
        <f>IF('For Estimators'!X462*60000 = 0,"",'For Estimators'!X462*60000)</f>
        <v/>
      </c>
      <c r="D462" s="139"/>
      <c r="E462" s="139" t="str">
        <f>IF('For Estimators'!Y462*10000 = 0,"",'For Estimators'!Y462*10000)</f>
        <v/>
      </c>
      <c r="F462" s="139"/>
      <c r="G462" s="139"/>
      <c r="H462" s="139" t="str">
        <f t="shared" si="16"/>
        <v/>
      </c>
      <c r="I462" s="139" t="str">
        <f>IF('For Estimators'!X462*6300 = 0,"",'For Estimators'!X462*6300)</f>
        <v/>
      </c>
      <c r="J462" s="139" t="str">
        <f>IF('For Estimators'!Z462*5200 = 0,"",'For Estimators'!Z462*5200)</f>
        <v/>
      </c>
      <c r="K462" s="139" t="str">
        <f t="shared" si="17"/>
        <v/>
      </c>
      <c r="L462" s="139" t="str">
        <f>IF(AND('For Estimators'!X462 = 0,  'For Estimators'!Z462 = 0),"",61000)</f>
        <v/>
      </c>
      <c r="M462" s="185" t="str">
        <f>IF('For Estimators'!W462="", "",'For Estimators'!W462)</f>
        <v/>
      </c>
      <c r="N462" s="139" t="str">
        <f>IF('For Estimators'!AA462="", "",'For Estimators'!AA462)</f>
        <v/>
      </c>
    </row>
    <row r="463" spans="1:14" x14ac:dyDescent="0.25">
      <c r="A463" s="241" t="str">
        <f>IF('For Requestors'!C458=0,"",'For Requestors'!C458)</f>
        <v/>
      </c>
      <c r="B463" s="175" t="str">
        <f>IFERROR('For Estimators'!V463*$O$4,"")</f>
        <v/>
      </c>
      <c r="C463" s="111" t="str">
        <f>IF('For Estimators'!X463*60000 = 0,"",'For Estimators'!X463*60000)</f>
        <v/>
      </c>
      <c r="D463" s="139"/>
      <c r="E463" s="139" t="str">
        <f>IF('For Estimators'!Y463*10000 = 0,"",'For Estimators'!Y463*10000)</f>
        <v/>
      </c>
      <c r="F463" s="139"/>
      <c r="G463" s="139"/>
      <c r="H463" s="139" t="str">
        <f t="shared" si="16"/>
        <v/>
      </c>
      <c r="I463" s="139" t="str">
        <f>IF('For Estimators'!X463*6300 = 0,"",'For Estimators'!X463*6300)</f>
        <v/>
      </c>
      <c r="J463" s="139" t="str">
        <f>IF('For Estimators'!Z463*5200 = 0,"",'For Estimators'!Z463*5200)</f>
        <v/>
      </c>
      <c r="K463" s="139" t="str">
        <f t="shared" si="17"/>
        <v/>
      </c>
      <c r="L463" s="139" t="str">
        <f>IF(AND('For Estimators'!X463 = 0,  'For Estimators'!Z463 = 0),"",61000)</f>
        <v/>
      </c>
      <c r="M463" s="185" t="str">
        <f>IF('For Estimators'!W463="", "",'For Estimators'!W463)</f>
        <v/>
      </c>
      <c r="N463" s="139" t="str">
        <f>IF('For Estimators'!AA463="", "",'For Estimators'!AA463)</f>
        <v/>
      </c>
    </row>
    <row r="464" spans="1:14" x14ac:dyDescent="0.25">
      <c r="A464" s="241" t="str">
        <f>IF('For Requestors'!C459=0,"",'For Requestors'!C459)</f>
        <v/>
      </c>
      <c r="B464" s="175" t="str">
        <f>IFERROR('For Estimators'!V464*$O$4,"")</f>
        <v/>
      </c>
      <c r="C464" s="111" t="str">
        <f>IF('For Estimators'!X464*60000 = 0,"",'For Estimators'!X464*60000)</f>
        <v/>
      </c>
      <c r="D464" s="139"/>
      <c r="E464" s="139" t="str">
        <f>IF('For Estimators'!Y464*10000 = 0,"",'For Estimators'!Y464*10000)</f>
        <v/>
      </c>
      <c r="F464" s="139"/>
      <c r="G464" s="139"/>
      <c r="H464" s="139" t="str">
        <f t="shared" si="16"/>
        <v/>
      </c>
      <c r="I464" s="139" t="str">
        <f>IF('For Estimators'!X464*6300 = 0,"",'For Estimators'!X464*6300)</f>
        <v/>
      </c>
      <c r="J464" s="139" t="str">
        <f>IF('For Estimators'!Z464*5200 = 0,"",'For Estimators'!Z464*5200)</f>
        <v/>
      </c>
      <c r="K464" s="139" t="str">
        <f t="shared" si="17"/>
        <v/>
      </c>
      <c r="L464" s="139" t="str">
        <f>IF(AND('For Estimators'!X464 = 0,  'For Estimators'!Z464 = 0),"",61000)</f>
        <v/>
      </c>
      <c r="M464" s="185" t="str">
        <f>IF('For Estimators'!W464="", "",'For Estimators'!W464)</f>
        <v/>
      </c>
      <c r="N464" s="139" t="str">
        <f>IF('For Estimators'!AA464="", "",'For Estimators'!AA464)</f>
        <v/>
      </c>
    </row>
    <row r="465" spans="1:14" x14ac:dyDescent="0.25">
      <c r="A465" s="241" t="str">
        <f>IF('For Requestors'!C460=0,"",'For Requestors'!C460)</f>
        <v/>
      </c>
      <c r="B465" s="175" t="str">
        <f>IFERROR('For Estimators'!V465*$O$4,"")</f>
        <v/>
      </c>
      <c r="C465" s="111" t="str">
        <f>IF('For Estimators'!X465*60000 = 0,"",'For Estimators'!X465*60000)</f>
        <v/>
      </c>
      <c r="D465" s="139"/>
      <c r="E465" s="139" t="str">
        <f>IF('For Estimators'!Y465*10000 = 0,"",'For Estimators'!Y465*10000)</f>
        <v/>
      </c>
      <c r="F465" s="139"/>
      <c r="G465" s="139"/>
      <c r="H465" s="139" t="str">
        <f t="shared" si="16"/>
        <v/>
      </c>
      <c r="I465" s="139" t="str">
        <f>IF('For Estimators'!X465*6300 = 0,"",'For Estimators'!X465*6300)</f>
        <v/>
      </c>
      <c r="J465" s="139" t="str">
        <f>IF('For Estimators'!Z465*5200 = 0,"",'For Estimators'!Z465*5200)</f>
        <v/>
      </c>
      <c r="K465" s="139" t="str">
        <f t="shared" si="17"/>
        <v/>
      </c>
      <c r="L465" s="139" t="str">
        <f>IF(AND('For Estimators'!X465 = 0,  'For Estimators'!Z465 = 0),"",61000)</f>
        <v/>
      </c>
      <c r="M465" s="185" t="str">
        <f>IF('For Estimators'!W465="", "",'For Estimators'!W465)</f>
        <v/>
      </c>
      <c r="N465" s="139" t="str">
        <f>IF('For Estimators'!AA465="", "",'For Estimators'!AA465)</f>
        <v/>
      </c>
    </row>
    <row r="466" spans="1:14" x14ac:dyDescent="0.25">
      <c r="A466" s="241" t="str">
        <f>IF('For Requestors'!C461=0,"",'For Requestors'!C461)</f>
        <v/>
      </c>
      <c r="B466" s="175" t="str">
        <f>IFERROR('For Estimators'!V466*$O$4,"")</f>
        <v/>
      </c>
      <c r="C466" s="111" t="str">
        <f>IF('For Estimators'!X466*60000 = 0,"",'For Estimators'!X466*60000)</f>
        <v/>
      </c>
      <c r="D466" s="139"/>
      <c r="E466" s="139" t="str">
        <f>IF('For Estimators'!Y466*10000 = 0,"",'For Estimators'!Y466*10000)</f>
        <v/>
      </c>
      <c r="F466" s="139"/>
      <c r="G466" s="139"/>
      <c r="H466" s="139" t="str">
        <f t="shared" si="16"/>
        <v/>
      </c>
      <c r="I466" s="139" t="str">
        <f>IF('For Estimators'!X466*6300 = 0,"",'For Estimators'!X466*6300)</f>
        <v/>
      </c>
      <c r="J466" s="139" t="str">
        <f>IF('For Estimators'!Z466*5200 = 0,"",'For Estimators'!Z466*5200)</f>
        <v/>
      </c>
      <c r="K466" s="139" t="str">
        <f t="shared" si="17"/>
        <v/>
      </c>
      <c r="L466" s="139" t="str">
        <f>IF(AND('For Estimators'!X466 = 0,  'For Estimators'!Z466 = 0),"",61000)</f>
        <v/>
      </c>
      <c r="M466" s="185" t="str">
        <f>IF('For Estimators'!W466="", "",'For Estimators'!W466)</f>
        <v/>
      </c>
      <c r="N466" s="139" t="str">
        <f>IF('For Estimators'!AA466="", "",'For Estimators'!AA466)</f>
        <v/>
      </c>
    </row>
    <row r="467" spans="1:14" x14ac:dyDescent="0.25">
      <c r="A467" s="241" t="str">
        <f>IF('For Requestors'!C462=0,"",'For Requestors'!C462)</f>
        <v/>
      </c>
      <c r="B467" s="175" t="str">
        <f>IFERROR('For Estimators'!V467*$O$4,"")</f>
        <v/>
      </c>
      <c r="C467" s="111" t="str">
        <f>IF('For Estimators'!X467*60000 = 0,"",'For Estimators'!X467*60000)</f>
        <v/>
      </c>
      <c r="D467" s="139"/>
      <c r="E467" s="139" t="str">
        <f>IF('For Estimators'!Y467*10000 = 0,"",'For Estimators'!Y467*10000)</f>
        <v/>
      </c>
      <c r="F467" s="139"/>
      <c r="G467" s="139"/>
      <c r="H467" s="139" t="str">
        <f t="shared" si="16"/>
        <v/>
      </c>
      <c r="I467" s="139" t="str">
        <f>IF('For Estimators'!X467*6300 = 0,"",'For Estimators'!X467*6300)</f>
        <v/>
      </c>
      <c r="J467" s="139" t="str">
        <f>IF('For Estimators'!Z467*5200 = 0,"",'For Estimators'!Z467*5200)</f>
        <v/>
      </c>
      <c r="K467" s="139" t="str">
        <f t="shared" si="17"/>
        <v/>
      </c>
      <c r="L467" s="139" t="str">
        <f>IF(AND('For Estimators'!X467 = 0,  'For Estimators'!Z467 = 0),"",61000)</f>
        <v/>
      </c>
      <c r="M467" s="185" t="str">
        <f>IF('For Estimators'!W467="", "",'For Estimators'!W467)</f>
        <v/>
      </c>
      <c r="N467" s="139" t="str">
        <f>IF('For Estimators'!AA467="", "",'For Estimators'!AA467)</f>
        <v/>
      </c>
    </row>
    <row r="468" spans="1:14" x14ac:dyDescent="0.25">
      <c r="A468" s="241" t="str">
        <f>IF('For Requestors'!C463=0,"",'For Requestors'!C463)</f>
        <v/>
      </c>
      <c r="B468" s="175" t="str">
        <f>IFERROR('For Estimators'!V468*$O$4,"")</f>
        <v/>
      </c>
      <c r="C468" s="111" t="str">
        <f>IF('For Estimators'!X468*60000 = 0,"",'For Estimators'!X468*60000)</f>
        <v/>
      </c>
      <c r="D468" s="139"/>
      <c r="E468" s="139" t="str">
        <f>IF('For Estimators'!Y468*10000 = 0,"",'For Estimators'!Y468*10000)</f>
        <v/>
      </c>
      <c r="F468" s="139"/>
      <c r="G468" s="139"/>
      <c r="H468" s="139" t="str">
        <f t="shared" si="16"/>
        <v/>
      </c>
      <c r="I468" s="139" t="str">
        <f>IF('For Estimators'!X468*6300 = 0,"",'For Estimators'!X468*6300)</f>
        <v/>
      </c>
      <c r="J468" s="139" t="str">
        <f>IF('For Estimators'!Z468*5200 = 0,"",'For Estimators'!Z468*5200)</f>
        <v/>
      </c>
      <c r="K468" s="139" t="str">
        <f t="shared" si="17"/>
        <v/>
      </c>
      <c r="L468" s="139" t="str">
        <f>IF(AND('For Estimators'!X468 = 0,  'For Estimators'!Z468 = 0),"",61000)</f>
        <v/>
      </c>
      <c r="M468" s="185" t="str">
        <f>IF('For Estimators'!W468="", "",'For Estimators'!W468)</f>
        <v/>
      </c>
      <c r="N468" s="139" t="str">
        <f>IF('For Estimators'!AA468="", "",'For Estimators'!AA468)</f>
        <v/>
      </c>
    </row>
    <row r="469" spans="1:14" x14ac:dyDescent="0.25">
      <c r="A469" s="241" t="str">
        <f>IF('For Requestors'!C464=0,"",'For Requestors'!C464)</f>
        <v/>
      </c>
      <c r="B469" s="175" t="str">
        <f>IFERROR('For Estimators'!V469*$O$4,"")</f>
        <v/>
      </c>
      <c r="C469" s="111" t="str">
        <f>IF('For Estimators'!X469*60000 = 0,"",'For Estimators'!X469*60000)</f>
        <v/>
      </c>
      <c r="D469" s="139"/>
      <c r="E469" s="139" t="str">
        <f>IF('For Estimators'!Y469*10000 = 0,"",'For Estimators'!Y469*10000)</f>
        <v/>
      </c>
      <c r="F469" s="139"/>
      <c r="G469" s="139"/>
      <c r="H469" s="139" t="str">
        <f t="shared" si="16"/>
        <v/>
      </c>
      <c r="I469" s="139" t="str">
        <f>IF('For Estimators'!X469*6300 = 0,"",'For Estimators'!X469*6300)</f>
        <v/>
      </c>
      <c r="J469" s="139" t="str">
        <f>IF('For Estimators'!Z469*5200 = 0,"",'For Estimators'!Z469*5200)</f>
        <v/>
      </c>
      <c r="K469" s="139" t="str">
        <f t="shared" si="17"/>
        <v/>
      </c>
      <c r="L469" s="139" t="str">
        <f>IF(AND('For Estimators'!X469 = 0,  'For Estimators'!Z469 = 0),"",61000)</f>
        <v/>
      </c>
      <c r="M469" s="185" t="str">
        <f>IF('For Estimators'!W469="", "",'For Estimators'!W469)</f>
        <v/>
      </c>
      <c r="N469" s="139" t="str">
        <f>IF('For Estimators'!AA469="", "",'For Estimators'!AA469)</f>
        <v/>
      </c>
    </row>
    <row r="470" spans="1:14" x14ac:dyDescent="0.25">
      <c r="A470" s="241" t="str">
        <f>IF('For Requestors'!C465=0,"",'For Requestors'!C465)</f>
        <v/>
      </c>
      <c r="B470" s="175" t="str">
        <f>IFERROR('For Estimators'!V470*$O$4,"")</f>
        <v/>
      </c>
      <c r="C470" s="111" t="str">
        <f>IF('For Estimators'!X470*60000 = 0,"",'For Estimators'!X470*60000)</f>
        <v/>
      </c>
      <c r="D470" s="139"/>
      <c r="E470" s="139" t="str">
        <f>IF('For Estimators'!Y470*10000 = 0,"",'For Estimators'!Y470*10000)</f>
        <v/>
      </c>
      <c r="F470" s="139"/>
      <c r="G470" s="139"/>
      <c r="H470" s="139" t="str">
        <f t="shared" si="16"/>
        <v/>
      </c>
      <c r="I470" s="139" t="str">
        <f>IF('For Estimators'!X470*6300 = 0,"",'For Estimators'!X470*6300)</f>
        <v/>
      </c>
      <c r="J470" s="139" t="str">
        <f>IF('For Estimators'!Z470*5200 = 0,"",'For Estimators'!Z470*5200)</f>
        <v/>
      </c>
      <c r="K470" s="139" t="str">
        <f t="shared" si="17"/>
        <v/>
      </c>
      <c r="L470" s="139" t="str">
        <f>IF(AND('For Estimators'!X470 = 0,  'For Estimators'!Z470 = 0),"",61000)</f>
        <v/>
      </c>
      <c r="M470" s="185" t="str">
        <f>IF('For Estimators'!W470="", "",'For Estimators'!W470)</f>
        <v/>
      </c>
      <c r="N470" s="139" t="str">
        <f>IF('For Estimators'!AA470="", "",'For Estimators'!AA470)</f>
        <v/>
      </c>
    </row>
    <row r="471" spans="1:14" x14ac:dyDescent="0.25">
      <c r="A471" s="241" t="str">
        <f>IF('For Requestors'!C466=0,"",'For Requestors'!C466)</f>
        <v/>
      </c>
      <c r="B471" s="175" t="str">
        <f>IFERROR('For Estimators'!V471*$O$4,"")</f>
        <v/>
      </c>
      <c r="C471" s="111" t="str">
        <f>IF('For Estimators'!X471*60000 = 0,"",'For Estimators'!X471*60000)</f>
        <v/>
      </c>
      <c r="D471" s="139"/>
      <c r="E471" s="139" t="str">
        <f>IF('For Estimators'!Y471*10000 = 0,"",'For Estimators'!Y471*10000)</f>
        <v/>
      </c>
      <c r="F471" s="139"/>
      <c r="G471" s="139"/>
      <c r="H471" s="139" t="str">
        <f t="shared" si="16"/>
        <v/>
      </c>
      <c r="I471" s="139" t="str">
        <f>IF('For Estimators'!X471*6300 = 0,"",'For Estimators'!X471*6300)</f>
        <v/>
      </c>
      <c r="J471" s="139" t="str">
        <f>IF('For Estimators'!Z471*5200 = 0,"",'For Estimators'!Z471*5200)</f>
        <v/>
      </c>
      <c r="K471" s="139" t="str">
        <f t="shared" si="17"/>
        <v/>
      </c>
      <c r="L471" s="139" t="str">
        <f>IF(AND('For Estimators'!X471 = 0,  'For Estimators'!Z471 = 0),"",61000)</f>
        <v/>
      </c>
      <c r="M471" s="185" t="str">
        <f>IF('For Estimators'!W471="", "",'For Estimators'!W471)</f>
        <v/>
      </c>
      <c r="N471" s="139" t="str">
        <f>IF('For Estimators'!AA471="", "",'For Estimators'!AA471)</f>
        <v/>
      </c>
    </row>
    <row r="472" spans="1:14" x14ac:dyDescent="0.25">
      <c r="A472" s="241" t="str">
        <f>IF('For Requestors'!C467=0,"",'For Requestors'!C467)</f>
        <v/>
      </c>
      <c r="B472" s="175" t="str">
        <f>IFERROR('For Estimators'!V472*$O$4,"")</f>
        <v/>
      </c>
      <c r="C472" s="111" t="str">
        <f>IF('For Estimators'!X472*60000 = 0,"",'For Estimators'!X472*60000)</f>
        <v/>
      </c>
      <c r="D472" s="139"/>
      <c r="E472" s="139" t="str">
        <f>IF('For Estimators'!Y472*10000 = 0,"",'For Estimators'!Y472*10000)</f>
        <v/>
      </c>
      <c r="F472" s="139"/>
      <c r="G472" s="139"/>
      <c r="H472" s="139" t="str">
        <f t="shared" si="16"/>
        <v/>
      </c>
      <c r="I472" s="139" t="str">
        <f>IF('For Estimators'!X472*6300 = 0,"",'For Estimators'!X472*6300)</f>
        <v/>
      </c>
      <c r="J472" s="139" t="str">
        <f>IF('For Estimators'!Z472*5200 = 0,"",'For Estimators'!Z472*5200)</f>
        <v/>
      </c>
      <c r="K472" s="139" t="str">
        <f t="shared" si="17"/>
        <v/>
      </c>
      <c r="L472" s="139" t="str">
        <f>IF(AND('For Estimators'!X472 = 0,  'For Estimators'!Z472 = 0),"",61000)</f>
        <v/>
      </c>
      <c r="M472" s="185" t="str">
        <f>IF('For Estimators'!W472="", "",'For Estimators'!W472)</f>
        <v/>
      </c>
      <c r="N472" s="139" t="str">
        <f>IF('For Estimators'!AA472="", "",'For Estimators'!AA472)</f>
        <v/>
      </c>
    </row>
    <row r="473" spans="1:14" x14ac:dyDescent="0.25">
      <c r="A473" s="241" t="str">
        <f>IF('For Requestors'!C468=0,"",'For Requestors'!C468)</f>
        <v/>
      </c>
      <c r="B473" s="175" t="str">
        <f>IFERROR('For Estimators'!V473*$O$4,"")</f>
        <v/>
      </c>
      <c r="C473" s="111" t="str">
        <f>IF('For Estimators'!X473*60000 = 0,"",'For Estimators'!X473*60000)</f>
        <v/>
      </c>
      <c r="D473" s="139"/>
      <c r="E473" s="139" t="str">
        <f>IF('For Estimators'!Y473*10000 = 0,"",'For Estimators'!Y473*10000)</f>
        <v/>
      </c>
      <c r="F473" s="139"/>
      <c r="G473" s="139"/>
      <c r="H473" s="139" t="str">
        <f t="shared" si="16"/>
        <v/>
      </c>
      <c r="I473" s="139" t="str">
        <f>IF('For Estimators'!X473*6300 = 0,"",'For Estimators'!X473*6300)</f>
        <v/>
      </c>
      <c r="J473" s="139" t="str">
        <f>IF('For Estimators'!Z473*5200 = 0,"",'For Estimators'!Z473*5200)</f>
        <v/>
      </c>
      <c r="K473" s="139" t="str">
        <f t="shared" si="17"/>
        <v/>
      </c>
      <c r="L473" s="139" t="str">
        <f>IF(AND('For Estimators'!X473 = 0,  'For Estimators'!Z473 = 0),"",61000)</f>
        <v/>
      </c>
      <c r="M473" s="185" t="str">
        <f>IF('For Estimators'!W473="", "",'For Estimators'!W473)</f>
        <v/>
      </c>
      <c r="N473" s="139" t="str">
        <f>IF('For Estimators'!AA473="", "",'For Estimators'!AA473)</f>
        <v/>
      </c>
    </row>
    <row r="474" spans="1:14" x14ac:dyDescent="0.25">
      <c r="A474" s="241" t="str">
        <f>IF('For Requestors'!C469=0,"",'For Requestors'!C469)</f>
        <v/>
      </c>
      <c r="B474" s="175" t="str">
        <f>IFERROR('For Estimators'!V474*$O$4,"")</f>
        <v/>
      </c>
      <c r="C474" s="111" t="str">
        <f>IF('For Estimators'!X474*60000 = 0,"",'For Estimators'!X474*60000)</f>
        <v/>
      </c>
      <c r="D474" s="139"/>
      <c r="E474" s="139" t="str">
        <f>IF('For Estimators'!Y474*10000 = 0,"",'For Estimators'!Y474*10000)</f>
        <v/>
      </c>
      <c r="F474" s="139"/>
      <c r="G474" s="139"/>
      <c r="H474" s="139" t="str">
        <f t="shared" si="16"/>
        <v/>
      </c>
      <c r="I474" s="139" t="str">
        <f>IF('For Estimators'!X474*6300 = 0,"",'For Estimators'!X474*6300)</f>
        <v/>
      </c>
      <c r="J474" s="139" t="str">
        <f>IF('For Estimators'!Z474*5200 = 0,"",'For Estimators'!Z474*5200)</f>
        <v/>
      </c>
      <c r="K474" s="139" t="str">
        <f t="shared" si="17"/>
        <v/>
      </c>
      <c r="L474" s="139" t="str">
        <f>IF(AND('For Estimators'!X474 = 0,  'For Estimators'!Z474 = 0),"",61000)</f>
        <v/>
      </c>
      <c r="M474" s="185" t="str">
        <f>IF('For Estimators'!W474="", "",'For Estimators'!W474)</f>
        <v/>
      </c>
      <c r="N474" s="139" t="str">
        <f>IF('For Estimators'!AA474="", "",'For Estimators'!AA474)</f>
        <v/>
      </c>
    </row>
    <row r="475" spans="1:14" x14ac:dyDescent="0.25">
      <c r="A475" s="241" t="str">
        <f>IF('For Requestors'!C470=0,"",'For Requestors'!C470)</f>
        <v/>
      </c>
      <c r="B475" s="175" t="str">
        <f>IFERROR('For Estimators'!V475*$O$4,"")</f>
        <v/>
      </c>
      <c r="C475" s="111" t="str">
        <f>IF('For Estimators'!X475*60000 = 0,"",'For Estimators'!X475*60000)</f>
        <v/>
      </c>
      <c r="D475" s="139"/>
      <c r="E475" s="139" t="str">
        <f>IF('For Estimators'!Y475*10000 = 0,"",'For Estimators'!Y475*10000)</f>
        <v/>
      </c>
      <c r="F475" s="139"/>
      <c r="G475" s="139"/>
      <c r="H475" s="139" t="str">
        <f t="shared" si="16"/>
        <v/>
      </c>
      <c r="I475" s="139" t="str">
        <f>IF('For Estimators'!X475*6300 = 0,"",'For Estimators'!X475*6300)</f>
        <v/>
      </c>
      <c r="J475" s="139" t="str">
        <f>IF('For Estimators'!Z475*5200 = 0,"",'For Estimators'!Z475*5200)</f>
        <v/>
      </c>
      <c r="K475" s="139" t="str">
        <f t="shared" si="17"/>
        <v/>
      </c>
      <c r="L475" s="139" t="str">
        <f>IF(AND('For Estimators'!X475 = 0,  'For Estimators'!Z475 = 0),"",61000)</f>
        <v/>
      </c>
      <c r="M475" s="185" t="str">
        <f>IF('For Estimators'!W475="", "",'For Estimators'!W475)</f>
        <v/>
      </c>
      <c r="N475" s="139" t="str">
        <f>IF('For Estimators'!AA475="", "",'For Estimators'!AA475)</f>
        <v/>
      </c>
    </row>
    <row r="476" spans="1:14" x14ac:dyDescent="0.25">
      <c r="A476" s="241" t="str">
        <f>IF('For Requestors'!C471=0,"",'For Requestors'!C471)</f>
        <v/>
      </c>
      <c r="B476" s="175" t="str">
        <f>IFERROR('For Estimators'!V476*$O$4,"")</f>
        <v/>
      </c>
      <c r="C476" s="111" t="str">
        <f>IF('For Estimators'!X476*60000 = 0,"",'For Estimators'!X476*60000)</f>
        <v/>
      </c>
      <c r="D476" s="139"/>
      <c r="E476" s="139" t="str">
        <f>IF('For Estimators'!Y476*10000 = 0,"",'For Estimators'!Y476*10000)</f>
        <v/>
      </c>
      <c r="F476" s="139"/>
      <c r="G476" s="139"/>
      <c r="H476" s="139" t="str">
        <f t="shared" si="16"/>
        <v/>
      </c>
      <c r="I476" s="139" t="str">
        <f>IF('For Estimators'!X476*6300 = 0,"",'For Estimators'!X476*6300)</f>
        <v/>
      </c>
      <c r="J476" s="139" t="str">
        <f>IF('For Estimators'!Z476*5200 = 0,"",'For Estimators'!Z476*5200)</f>
        <v/>
      </c>
      <c r="K476" s="139" t="str">
        <f t="shared" si="17"/>
        <v/>
      </c>
      <c r="L476" s="139" t="str">
        <f>IF(AND('For Estimators'!X476 = 0,  'For Estimators'!Z476 = 0),"",61000)</f>
        <v/>
      </c>
      <c r="M476" s="185" t="str">
        <f>IF('For Estimators'!W476="", "",'For Estimators'!W476)</f>
        <v/>
      </c>
      <c r="N476" s="139" t="str">
        <f>IF('For Estimators'!AA476="", "",'For Estimators'!AA476)</f>
        <v/>
      </c>
    </row>
    <row r="477" spans="1:14" x14ac:dyDescent="0.25">
      <c r="A477" s="241" t="str">
        <f>IF('For Requestors'!C472=0,"",'For Requestors'!C472)</f>
        <v/>
      </c>
      <c r="B477" s="175" t="str">
        <f>IFERROR('For Estimators'!V477*$O$4,"")</f>
        <v/>
      </c>
      <c r="C477" s="111" t="str">
        <f>IF('For Estimators'!X477*60000 = 0,"",'For Estimators'!X477*60000)</f>
        <v/>
      </c>
      <c r="D477" s="139"/>
      <c r="E477" s="139" t="str">
        <f>IF('For Estimators'!Y477*10000 = 0,"",'For Estimators'!Y477*10000)</f>
        <v/>
      </c>
      <c r="F477" s="139"/>
      <c r="G477" s="139"/>
      <c r="H477" s="139" t="str">
        <f t="shared" si="16"/>
        <v/>
      </c>
      <c r="I477" s="139" t="str">
        <f>IF('For Estimators'!X477*6300 = 0,"",'For Estimators'!X477*6300)</f>
        <v/>
      </c>
      <c r="J477" s="139" t="str">
        <f>IF('For Estimators'!Z477*5200 = 0,"",'For Estimators'!Z477*5200)</f>
        <v/>
      </c>
      <c r="K477" s="139" t="str">
        <f t="shared" si="17"/>
        <v/>
      </c>
      <c r="L477" s="139" t="str">
        <f>IF(AND('For Estimators'!X477 = 0,  'For Estimators'!Z477 = 0),"",61000)</f>
        <v/>
      </c>
      <c r="M477" s="185" t="str">
        <f>IF('For Estimators'!W477="", "",'For Estimators'!W477)</f>
        <v/>
      </c>
      <c r="N477" s="139" t="str">
        <f>IF('For Estimators'!AA477="", "",'For Estimators'!AA477)</f>
        <v/>
      </c>
    </row>
    <row r="478" spans="1:14" x14ac:dyDescent="0.25">
      <c r="A478" s="241" t="str">
        <f>IF('For Requestors'!C473=0,"",'For Requestors'!C473)</f>
        <v/>
      </c>
      <c r="B478" s="175" t="str">
        <f>IFERROR('For Estimators'!V478*$O$4,"")</f>
        <v/>
      </c>
      <c r="C478" s="111" t="str">
        <f>IF('For Estimators'!X478*60000 = 0,"",'For Estimators'!X478*60000)</f>
        <v/>
      </c>
      <c r="D478" s="139"/>
      <c r="E478" s="139" t="str">
        <f>IF('For Estimators'!Y478*10000 = 0,"",'For Estimators'!Y478*10000)</f>
        <v/>
      </c>
      <c r="F478" s="139"/>
      <c r="G478" s="139"/>
      <c r="H478" s="139" t="str">
        <f t="shared" si="16"/>
        <v/>
      </c>
      <c r="I478" s="139" t="str">
        <f>IF('For Estimators'!X478*6300 = 0,"",'For Estimators'!X478*6300)</f>
        <v/>
      </c>
      <c r="J478" s="139" t="str">
        <f>IF('For Estimators'!Z478*5200 = 0,"",'For Estimators'!Z478*5200)</f>
        <v/>
      </c>
      <c r="K478" s="139" t="str">
        <f t="shared" si="17"/>
        <v/>
      </c>
      <c r="L478" s="139" t="str">
        <f>IF(AND('For Estimators'!X478 = 0,  'For Estimators'!Z478 = 0),"",61000)</f>
        <v/>
      </c>
      <c r="M478" s="185" t="str">
        <f>IF('For Estimators'!W478="", "",'For Estimators'!W478)</f>
        <v/>
      </c>
      <c r="N478" s="139" t="str">
        <f>IF('For Estimators'!AA478="", "",'For Estimators'!AA478)</f>
        <v/>
      </c>
    </row>
    <row r="479" spans="1:14" x14ac:dyDescent="0.25">
      <c r="A479" s="241" t="str">
        <f>IF('For Requestors'!C474=0,"",'For Requestors'!C474)</f>
        <v/>
      </c>
      <c r="B479" s="175" t="str">
        <f>IFERROR('For Estimators'!V479*$O$4,"")</f>
        <v/>
      </c>
      <c r="C479" s="111" t="str">
        <f>IF('For Estimators'!X479*60000 = 0,"",'For Estimators'!X479*60000)</f>
        <v/>
      </c>
      <c r="D479" s="139"/>
      <c r="E479" s="139" t="str">
        <f>IF('For Estimators'!Y479*10000 = 0,"",'For Estimators'!Y479*10000)</f>
        <v/>
      </c>
      <c r="F479" s="139"/>
      <c r="G479" s="139"/>
      <c r="H479" s="139" t="str">
        <f t="shared" si="16"/>
        <v/>
      </c>
      <c r="I479" s="139" t="str">
        <f>IF('For Estimators'!X479*6300 = 0,"",'For Estimators'!X479*6300)</f>
        <v/>
      </c>
      <c r="J479" s="139" t="str">
        <f>IF('For Estimators'!Z479*5200 = 0,"",'For Estimators'!Z479*5200)</f>
        <v/>
      </c>
      <c r="K479" s="139" t="str">
        <f t="shared" si="17"/>
        <v/>
      </c>
      <c r="L479" s="139" t="str">
        <f>IF(AND('For Estimators'!X479 = 0,  'For Estimators'!Z479 = 0),"",61000)</f>
        <v/>
      </c>
      <c r="M479" s="185" t="str">
        <f>IF('For Estimators'!W479="", "",'For Estimators'!W479)</f>
        <v/>
      </c>
      <c r="N479" s="139" t="str">
        <f>IF('For Estimators'!AA479="", "",'For Estimators'!AA479)</f>
        <v/>
      </c>
    </row>
    <row r="480" spans="1:14" x14ac:dyDescent="0.25">
      <c r="A480" s="241" t="str">
        <f>IF('For Requestors'!C475=0,"",'For Requestors'!C475)</f>
        <v/>
      </c>
      <c r="B480" s="175" t="str">
        <f>IFERROR('For Estimators'!V480*$O$4,"")</f>
        <v/>
      </c>
      <c r="C480" s="111" t="str">
        <f>IF('For Estimators'!X480*60000 = 0,"",'For Estimators'!X480*60000)</f>
        <v/>
      </c>
      <c r="D480" s="139"/>
      <c r="E480" s="139" t="str">
        <f>IF('For Estimators'!Y480*10000 = 0,"",'For Estimators'!Y480*10000)</f>
        <v/>
      </c>
      <c r="F480" s="139"/>
      <c r="G480" s="139"/>
      <c r="H480" s="139" t="str">
        <f t="shared" si="16"/>
        <v/>
      </c>
      <c r="I480" s="139" t="str">
        <f>IF('For Estimators'!X480*6300 = 0,"",'For Estimators'!X480*6300)</f>
        <v/>
      </c>
      <c r="J480" s="139" t="str">
        <f>IF('For Estimators'!Z480*5200 = 0,"",'For Estimators'!Z480*5200)</f>
        <v/>
      </c>
      <c r="K480" s="139" t="str">
        <f t="shared" si="17"/>
        <v/>
      </c>
      <c r="L480" s="139" t="str">
        <f>IF(AND('For Estimators'!X480 = 0,  'For Estimators'!Z480 = 0),"",61000)</f>
        <v/>
      </c>
      <c r="M480" s="185" t="str">
        <f>IF('For Estimators'!W480="", "",'For Estimators'!W480)</f>
        <v/>
      </c>
      <c r="N480" s="139" t="str">
        <f>IF('For Estimators'!AA480="", "",'For Estimators'!AA480)</f>
        <v/>
      </c>
    </row>
    <row r="481" spans="1:14" x14ac:dyDescent="0.25">
      <c r="A481" s="241" t="str">
        <f>IF('For Requestors'!C476=0,"",'For Requestors'!C476)</f>
        <v/>
      </c>
      <c r="B481" s="175" t="str">
        <f>IFERROR('For Estimators'!V481*$O$4,"")</f>
        <v/>
      </c>
      <c r="C481" s="111" t="str">
        <f>IF('For Estimators'!X481*60000 = 0,"",'For Estimators'!X481*60000)</f>
        <v/>
      </c>
      <c r="D481" s="139"/>
      <c r="E481" s="139" t="str">
        <f>IF('For Estimators'!Y481*10000 = 0,"",'For Estimators'!Y481*10000)</f>
        <v/>
      </c>
      <c r="F481" s="139"/>
      <c r="G481" s="139"/>
      <c r="H481" s="139" t="str">
        <f t="shared" si="16"/>
        <v/>
      </c>
      <c r="I481" s="139" t="str">
        <f>IF('For Estimators'!X481*6300 = 0,"",'For Estimators'!X481*6300)</f>
        <v/>
      </c>
      <c r="J481" s="139" t="str">
        <f>IF('For Estimators'!Z481*5200 = 0,"",'For Estimators'!Z481*5200)</f>
        <v/>
      </c>
      <c r="K481" s="139" t="str">
        <f t="shared" si="17"/>
        <v/>
      </c>
      <c r="L481" s="139" t="str">
        <f>IF(AND('For Estimators'!X481 = 0,  'For Estimators'!Z481 = 0),"",61000)</f>
        <v/>
      </c>
      <c r="M481" s="185" t="str">
        <f>IF('For Estimators'!W481="", "",'For Estimators'!W481)</f>
        <v/>
      </c>
      <c r="N481" s="139" t="str">
        <f>IF('For Estimators'!AA481="", "",'For Estimators'!AA481)</f>
        <v/>
      </c>
    </row>
    <row r="482" spans="1:14" x14ac:dyDescent="0.25">
      <c r="A482" s="241" t="str">
        <f>IF('For Requestors'!C477=0,"",'For Requestors'!C477)</f>
        <v/>
      </c>
      <c r="B482" s="175" t="str">
        <f>IFERROR('For Estimators'!V482*$O$4,"")</f>
        <v/>
      </c>
      <c r="C482" s="111" t="str">
        <f>IF('For Estimators'!X482*60000 = 0,"",'For Estimators'!X482*60000)</f>
        <v/>
      </c>
      <c r="D482" s="139"/>
      <c r="E482" s="139" t="str">
        <f>IF('For Estimators'!Y482*10000 = 0,"",'For Estimators'!Y482*10000)</f>
        <v/>
      </c>
      <c r="F482" s="139"/>
      <c r="G482" s="139"/>
      <c r="H482" s="139" t="str">
        <f t="shared" si="16"/>
        <v/>
      </c>
      <c r="I482" s="139" t="str">
        <f>IF('For Estimators'!X482*6300 = 0,"",'For Estimators'!X482*6300)</f>
        <v/>
      </c>
      <c r="J482" s="139" t="str">
        <f>IF('For Estimators'!Z482*5200 = 0,"",'For Estimators'!Z482*5200)</f>
        <v/>
      </c>
      <c r="K482" s="139" t="str">
        <f t="shared" si="17"/>
        <v/>
      </c>
      <c r="L482" s="139" t="str">
        <f>IF(AND('For Estimators'!X482 = 0,  'For Estimators'!Z482 = 0),"",61000)</f>
        <v/>
      </c>
      <c r="M482" s="185" t="str">
        <f>IF('For Estimators'!W482="", "",'For Estimators'!W482)</f>
        <v/>
      </c>
      <c r="N482" s="139" t="str">
        <f>IF('For Estimators'!AA482="", "",'For Estimators'!AA482)</f>
        <v/>
      </c>
    </row>
    <row r="483" spans="1:14" x14ac:dyDescent="0.25">
      <c r="A483" s="241" t="str">
        <f>IF('For Requestors'!C478=0,"",'For Requestors'!C478)</f>
        <v/>
      </c>
      <c r="B483" s="175" t="str">
        <f>IFERROR('For Estimators'!V483*$O$4,"")</f>
        <v/>
      </c>
      <c r="C483" s="111" t="str">
        <f>IF('For Estimators'!X483*60000 = 0,"",'For Estimators'!X483*60000)</f>
        <v/>
      </c>
      <c r="D483" s="139"/>
      <c r="E483" s="139" t="str">
        <f>IF('For Estimators'!Y483*10000 = 0,"",'For Estimators'!Y483*10000)</f>
        <v/>
      </c>
      <c r="F483" s="139"/>
      <c r="G483" s="139"/>
      <c r="H483" s="139" t="str">
        <f t="shared" si="16"/>
        <v/>
      </c>
      <c r="I483" s="139" t="str">
        <f>IF('For Estimators'!X483*6300 = 0,"",'For Estimators'!X483*6300)</f>
        <v/>
      </c>
      <c r="J483" s="139" t="str">
        <f>IF('For Estimators'!Z483*5200 = 0,"",'For Estimators'!Z483*5200)</f>
        <v/>
      </c>
      <c r="K483" s="139" t="str">
        <f t="shared" si="17"/>
        <v/>
      </c>
      <c r="L483" s="139" t="str">
        <f>IF(AND('For Estimators'!X483 = 0,  'For Estimators'!Z483 = 0),"",61000)</f>
        <v/>
      </c>
      <c r="M483" s="185" t="str">
        <f>IF('For Estimators'!W483="", "",'For Estimators'!W483)</f>
        <v/>
      </c>
      <c r="N483" s="139" t="str">
        <f>IF('For Estimators'!AA483="", "",'For Estimators'!AA483)</f>
        <v/>
      </c>
    </row>
    <row r="484" spans="1:14" x14ac:dyDescent="0.25">
      <c r="A484" s="241" t="str">
        <f>IF('For Requestors'!C479=0,"",'For Requestors'!C479)</f>
        <v/>
      </c>
      <c r="B484" s="175" t="str">
        <f>IFERROR('For Estimators'!V484*$O$4,"")</f>
        <v/>
      </c>
      <c r="C484" s="111" t="str">
        <f>IF('For Estimators'!X484*60000 = 0,"",'For Estimators'!X484*60000)</f>
        <v/>
      </c>
      <c r="D484" s="139"/>
      <c r="E484" s="139" t="str">
        <f>IF('For Estimators'!Y484*10000 = 0,"",'For Estimators'!Y484*10000)</f>
        <v/>
      </c>
      <c r="F484" s="139"/>
      <c r="G484" s="139"/>
      <c r="H484" s="139" t="str">
        <f t="shared" si="16"/>
        <v/>
      </c>
      <c r="I484" s="139" t="str">
        <f>IF('For Estimators'!X484*6300 = 0,"",'For Estimators'!X484*6300)</f>
        <v/>
      </c>
      <c r="J484" s="139" t="str">
        <f>IF('For Estimators'!Z484*5200 = 0,"",'For Estimators'!Z484*5200)</f>
        <v/>
      </c>
      <c r="K484" s="139" t="str">
        <f t="shared" si="17"/>
        <v/>
      </c>
      <c r="L484" s="139" t="str">
        <f>IF(AND('For Estimators'!X484 = 0,  'For Estimators'!Z484 = 0),"",61000)</f>
        <v/>
      </c>
      <c r="M484" s="185" t="str">
        <f>IF('For Estimators'!W484="", "",'For Estimators'!W484)</f>
        <v/>
      </c>
      <c r="N484" s="139" t="str">
        <f>IF('For Estimators'!AA484="", "",'For Estimators'!AA484)</f>
        <v/>
      </c>
    </row>
    <row r="485" spans="1:14" x14ac:dyDescent="0.25">
      <c r="A485" s="241" t="str">
        <f>IF('For Requestors'!C480=0,"",'For Requestors'!C480)</f>
        <v/>
      </c>
      <c r="B485" s="175" t="str">
        <f>IFERROR('For Estimators'!V485*$O$4,"")</f>
        <v/>
      </c>
      <c r="C485" s="111" t="str">
        <f>IF('For Estimators'!X485*60000 = 0,"",'For Estimators'!X485*60000)</f>
        <v/>
      </c>
      <c r="D485" s="139"/>
      <c r="E485" s="139" t="str">
        <f>IF('For Estimators'!Y485*10000 = 0,"",'For Estimators'!Y485*10000)</f>
        <v/>
      </c>
      <c r="F485" s="139"/>
      <c r="G485" s="139"/>
      <c r="H485" s="139" t="str">
        <f t="shared" si="16"/>
        <v/>
      </c>
      <c r="I485" s="139" t="str">
        <f>IF('For Estimators'!X485*6300 = 0,"",'For Estimators'!X485*6300)</f>
        <v/>
      </c>
      <c r="J485" s="139" t="str">
        <f>IF('For Estimators'!Z485*5200 = 0,"",'For Estimators'!Z485*5200)</f>
        <v/>
      </c>
      <c r="K485" s="139" t="str">
        <f t="shared" si="17"/>
        <v/>
      </c>
      <c r="L485" s="139" t="str">
        <f>IF(AND('For Estimators'!X485 = 0,  'For Estimators'!Z485 = 0),"",61000)</f>
        <v/>
      </c>
      <c r="M485" s="185" t="str">
        <f>IF('For Estimators'!W485="", "",'For Estimators'!W485)</f>
        <v/>
      </c>
      <c r="N485" s="139" t="str">
        <f>IF('For Estimators'!AA485="", "",'For Estimators'!AA485)</f>
        <v/>
      </c>
    </row>
    <row r="486" spans="1:14" x14ac:dyDescent="0.25">
      <c r="A486" s="241" t="str">
        <f>IF('For Requestors'!C481=0,"",'For Requestors'!C481)</f>
        <v/>
      </c>
      <c r="B486" s="175" t="str">
        <f>IFERROR('For Estimators'!V486*$O$4,"")</f>
        <v/>
      </c>
      <c r="C486" s="111" t="str">
        <f>IF('For Estimators'!X486*60000 = 0,"",'For Estimators'!X486*60000)</f>
        <v/>
      </c>
      <c r="D486" s="139"/>
      <c r="E486" s="139" t="str">
        <f>IF('For Estimators'!Y486*10000 = 0,"",'For Estimators'!Y486*10000)</f>
        <v/>
      </c>
      <c r="F486" s="139"/>
      <c r="G486" s="139"/>
      <c r="H486" s="139" t="str">
        <f t="shared" si="16"/>
        <v/>
      </c>
      <c r="I486" s="139" t="str">
        <f>IF('For Estimators'!X486*6300 = 0,"",'For Estimators'!X486*6300)</f>
        <v/>
      </c>
      <c r="J486" s="139" t="str">
        <f>IF('For Estimators'!Z486*5200 = 0,"",'For Estimators'!Z486*5200)</f>
        <v/>
      </c>
      <c r="K486" s="139" t="str">
        <f t="shared" si="17"/>
        <v/>
      </c>
      <c r="L486" s="139" t="str">
        <f>IF(AND('For Estimators'!X486 = 0,  'For Estimators'!Z486 = 0),"",61000)</f>
        <v/>
      </c>
      <c r="M486" s="185" t="str">
        <f>IF('For Estimators'!W486="", "",'For Estimators'!W486)</f>
        <v/>
      </c>
      <c r="N486" s="139" t="str">
        <f>IF('For Estimators'!AA486="", "",'For Estimators'!AA486)</f>
        <v/>
      </c>
    </row>
    <row r="487" spans="1:14" x14ac:dyDescent="0.25">
      <c r="A487" s="241" t="str">
        <f>IF('For Requestors'!C482=0,"",'For Requestors'!C482)</f>
        <v/>
      </c>
      <c r="B487" s="175" t="str">
        <f>IFERROR('For Estimators'!V487*$O$4,"")</f>
        <v/>
      </c>
      <c r="C487" s="111" t="str">
        <f>IF('For Estimators'!X487*60000 = 0,"",'For Estimators'!X487*60000)</f>
        <v/>
      </c>
      <c r="D487" s="139"/>
      <c r="E487" s="139" t="str">
        <f>IF('For Estimators'!Y487*10000 = 0,"",'For Estimators'!Y487*10000)</f>
        <v/>
      </c>
      <c r="F487" s="139"/>
      <c r="G487" s="139"/>
      <c r="H487" s="139" t="str">
        <f t="shared" si="16"/>
        <v/>
      </c>
      <c r="I487" s="139" t="str">
        <f>IF('For Estimators'!X487*6300 = 0,"",'For Estimators'!X487*6300)</f>
        <v/>
      </c>
      <c r="J487" s="139" t="str">
        <f>IF('For Estimators'!Z487*5200 = 0,"",'For Estimators'!Z487*5200)</f>
        <v/>
      </c>
      <c r="K487" s="139" t="str">
        <f t="shared" si="17"/>
        <v/>
      </c>
      <c r="L487" s="139" t="str">
        <f>IF(AND('For Estimators'!X487 = 0,  'For Estimators'!Z487 = 0),"",61000)</f>
        <v/>
      </c>
      <c r="M487" s="185" t="str">
        <f>IF('For Estimators'!W487="", "",'For Estimators'!W487)</f>
        <v/>
      </c>
      <c r="N487" s="139" t="str">
        <f>IF('For Estimators'!AA487="", "",'For Estimators'!AA487)</f>
        <v/>
      </c>
    </row>
    <row r="488" spans="1:14" x14ac:dyDescent="0.25">
      <c r="A488" s="241" t="str">
        <f>IF('For Requestors'!C483=0,"",'For Requestors'!C483)</f>
        <v/>
      </c>
      <c r="B488" s="175" t="str">
        <f>IFERROR('For Estimators'!V488*$O$4,"")</f>
        <v/>
      </c>
      <c r="C488" s="111" t="str">
        <f>IF('For Estimators'!X488*60000 = 0,"",'For Estimators'!X488*60000)</f>
        <v/>
      </c>
      <c r="D488" s="139"/>
      <c r="E488" s="139" t="str">
        <f>IF('For Estimators'!Y488*10000 = 0,"",'For Estimators'!Y488*10000)</f>
        <v/>
      </c>
      <c r="F488" s="139"/>
      <c r="G488" s="139"/>
      <c r="H488" s="139" t="str">
        <f t="shared" si="16"/>
        <v/>
      </c>
      <c r="I488" s="139" t="str">
        <f>IF('For Estimators'!X488*6300 = 0,"",'For Estimators'!X488*6300)</f>
        <v/>
      </c>
      <c r="J488" s="139" t="str">
        <f>IF('For Estimators'!Z488*5200 = 0,"",'For Estimators'!Z488*5200)</f>
        <v/>
      </c>
      <c r="K488" s="139" t="str">
        <f t="shared" si="17"/>
        <v/>
      </c>
      <c r="L488" s="139" t="str">
        <f>IF(AND('For Estimators'!X488 = 0,  'For Estimators'!Z488 = 0),"",61000)</f>
        <v/>
      </c>
      <c r="M488" s="185" t="str">
        <f>IF('For Estimators'!W488="", "",'For Estimators'!W488)</f>
        <v/>
      </c>
      <c r="N488" s="139" t="str">
        <f>IF('For Estimators'!AA488="", "",'For Estimators'!AA488)</f>
        <v/>
      </c>
    </row>
    <row r="489" spans="1:14" x14ac:dyDescent="0.25">
      <c r="A489" s="241" t="str">
        <f>IF('For Requestors'!C484=0,"",'For Requestors'!C484)</f>
        <v/>
      </c>
      <c r="B489" s="175" t="str">
        <f>IFERROR('For Estimators'!V489*$O$4,"")</f>
        <v/>
      </c>
      <c r="C489" s="111" t="str">
        <f>IF('For Estimators'!X489*60000 = 0,"",'For Estimators'!X489*60000)</f>
        <v/>
      </c>
      <c r="D489" s="139"/>
      <c r="E489" s="139" t="str">
        <f>IF('For Estimators'!Y489*10000 = 0,"",'For Estimators'!Y489*10000)</f>
        <v/>
      </c>
      <c r="F489" s="139"/>
      <c r="G489" s="139"/>
      <c r="H489" s="139" t="str">
        <f t="shared" si="16"/>
        <v/>
      </c>
      <c r="I489" s="139" t="str">
        <f>IF('For Estimators'!X489*6300 = 0,"",'For Estimators'!X489*6300)</f>
        <v/>
      </c>
      <c r="J489" s="139" t="str">
        <f>IF('For Estimators'!Z489*5200 = 0,"",'For Estimators'!Z489*5200)</f>
        <v/>
      </c>
      <c r="K489" s="139" t="str">
        <f t="shared" si="17"/>
        <v/>
      </c>
      <c r="L489" s="139" t="str">
        <f>IF(AND('For Estimators'!X489 = 0,  'For Estimators'!Z489 = 0),"",61000)</f>
        <v/>
      </c>
      <c r="M489" s="185" t="str">
        <f>IF('For Estimators'!W489="", "",'For Estimators'!W489)</f>
        <v/>
      </c>
      <c r="N489" s="139" t="str">
        <f>IF('For Estimators'!AA489="", "",'For Estimators'!AA489)</f>
        <v/>
      </c>
    </row>
    <row r="490" spans="1:14" x14ac:dyDescent="0.25">
      <c r="A490" s="241" t="str">
        <f>IF('For Requestors'!C485=0,"",'For Requestors'!C485)</f>
        <v/>
      </c>
      <c r="B490" s="175" t="str">
        <f>IFERROR('For Estimators'!V490*$O$4,"")</f>
        <v/>
      </c>
      <c r="C490" s="111" t="str">
        <f>IF('For Estimators'!X490*60000 = 0,"",'For Estimators'!X490*60000)</f>
        <v/>
      </c>
      <c r="D490" s="139"/>
      <c r="E490" s="139" t="str">
        <f>IF('For Estimators'!Y490*10000 = 0,"",'For Estimators'!Y490*10000)</f>
        <v/>
      </c>
      <c r="F490" s="139"/>
      <c r="G490" s="139"/>
      <c r="H490" s="139" t="str">
        <f t="shared" si="16"/>
        <v/>
      </c>
      <c r="I490" s="139" t="str">
        <f>IF('For Estimators'!X490*6300 = 0,"",'For Estimators'!X490*6300)</f>
        <v/>
      </c>
      <c r="J490" s="139" t="str">
        <f>IF('For Estimators'!Z490*5200 = 0,"",'For Estimators'!Z490*5200)</f>
        <v/>
      </c>
      <c r="K490" s="139" t="str">
        <f t="shared" si="17"/>
        <v/>
      </c>
      <c r="L490" s="139" t="str">
        <f>IF(AND('For Estimators'!X490 = 0,  'For Estimators'!Z490 = 0),"",61000)</f>
        <v/>
      </c>
      <c r="M490" s="185" t="str">
        <f>IF('For Estimators'!W490="", "",'For Estimators'!W490)</f>
        <v/>
      </c>
      <c r="N490" s="139" t="str">
        <f>IF('For Estimators'!AA490="", "",'For Estimators'!AA490)</f>
        <v/>
      </c>
    </row>
    <row r="491" spans="1:14" x14ac:dyDescent="0.25">
      <c r="A491" s="241" t="str">
        <f>IF('For Requestors'!C486=0,"",'For Requestors'!C486)</f>
        <v/>
      </c>
      <c r="B491" s="175" t="str">
        <f>IFERROR('For Estimators'!V491*$O$4,"")</f>
        <v/>
      </c>
      <c r="C491" s="111" t="str">
        <f>IF('For Estimators'!X491*60000 = 0,"",'For Estimators'!X491*60000)</f>
        <v/>
      </c>
      <c r="D491" s="139"/>
      <c r="E491" s="139" t="str">
        <f>IF('For Estimators'!Y491*10000 = 0,"",'For Estimators'!Y491*10000)</f>
        <v/>
      </c>
      <c r="F491" s="139"/>
      <c r="G491" s="139"/>
      <c r="H491" s="139" t="str">
        <f t="shared" si="16"/>
        <v/>
      </c>
      <c r="I491" s="139" t="str">
        <f>IF('For Estimators'!X491*6300 = 0,"",'For Estimators'!X491*6300)</f>
        <v/>
      </c>
      <c r="J491" s="139" t="str">
        <f>IF('For Estimators'!Z491*5200 = 0,"",'For Estimators'!Z491*5200)</f>
        <v/>
      </c>
      <c r="K491" s="139" t="str">
        <f t="shared" si="17"/>
        <v/>
      </c>
      <c r="L491" s="139" t="str">
        <f>IF(AND('For Estimators'!X491 = 0,  'For Estimators'!Z491 = 0),"",61000)</f>
        <v/>
      </c>
      <c r="M491" s="185" t="str">
        <f>IF('For Estimators'!W491="", "",'For Estimators'!W491)</f>
        <v/>
      </c>
      <c r="N491" s="139" t="str">
        <f>IF('For Estimators'!AA491="", "",'For Estimators'!AA491)</f>
        <v/>
      </c>
    </row>
    <row r="492" spans="1:14" x14ac:dyDescent="0.25">
      <c r="A492" s="241" t="str">
        <f>IF('For Requestors'!C487=0,"",'For Requestors'!C487)</f>
        <v/>
      </c>
      <c r="B492" s="175" t="str">
        <f>IFERROR('For Estimators'!V492*$O$4,"")</f>
        <v/>
      </c>
      <c r="C492" s="111" t="str">
        <f>IF('For Estimators'!X492*60000 = 0,"",'For Estimators'!X492*60000)</f>
        <v/>
      </c>
      <c r="D492" s="139"/>
      <c r="E492" s="139" t="str">
        <f>IF('For Estimators'!Y492*10000 = 0,"",'For Estimators'!Y492*10000)</f>
        <v/>
      </c>
      <c r="F492" s="139"/>
      <c r="G492" s="139"/>
      <c r="H492" s="139" t="str">
        <f t="shared" si="16"/>
        <v/>
      </c>
      <c r="I492" s="139" t="str">
        <f>IF('For Estimators'!X492*6300 = 0,"",'For Estimators'!X492*6300)</f>
        <v/>
      </c>
      <c r="J492" s="139" t="str">
        <f>IF('For Estimators'!Z492*5200 = 0,"",'For Estimators'!Z492*5200)</f>
        <v/>
      </c>
      <c r="K492" s="139" t="str">
        <f t="shared" si="17"/>
        <v/>
      </c>
      <c r="L492" s="139" t="str">
        <f>IF(AND('For Estimators'!X492 = 0,  'For Estimators'!Z492 = 0),"",61000)</f>
        <v/>
      </c>
      <c r="M492" s="185" t="str">
        <f>IF('For Estimators'!W492="", "",'For Estimators'!W492)</f>
        <v/>
      </c>
      <c r="N492" s="139" t="str">
        <f>IF('For Estimators'!AA492="", "",'For Estimators'!AA492)</f>
        <v/>
      </c>
    </row>
    <row r="493" spans="1:14" x14ac:dyDescent="0.25">
      <c r="A493" s="241" t="str">
        <f>IF('For Requestors'!C488=0,"",'For Requestors'!C488)</f>
        <v/>
      </c>
      <c r="B493" s="175" t="str">
        <f>IFERROR('For Estimators'!V493*$O$4,"")</f>
        <v/>
      </c>
      <c r="C493" s="111" t="str">
        <f>IF('For Estimators'!X493*60000 = 0,"",'For Estimators'!X493*60000)</f>
        <v/>
      </c>
      <c r="D493" s="139"/>
      <c r="E493" s="139" t="str">
        <f>IF('For Estimators'!Y493*10000 = 0,"",'For Estimators'!Y493*10000)</f>
        <v/>
      </c>
      <c r="F493" s="139"/>
      <c r="G493" s="139"/>
      <c r="H493" s="139" t="str">
        <f t="shared" si="16"/>
        <v/>
      </c>
      <c r="I493" s="139" t="str">
        <f>IF('For Estimators'!X493*6300 = 0,"",'For Estimators'!X493*6300)</f>
        <v/>
      </c>
      <c r="J493" s="139" t="str">
        <f>IF('For Estimators'!Z493*5200 = 0,"",'For Estimators'!Z493*5200)</f>
        <v/>
      </c>
      <c r="K493" s="139" t="str">
        <f t="shared" si="17"/>
        <v/>
      </c>
      <c r="L493" s="139" t="str">
        <f>IF(AND('For Estimators'!X493 = 0,  'For Estimators'!Z493 = 0),"",61000)</f>
        <v/>
      </c>
      <c r="M493" s="185" t="str">
        <f>IF('For Estimators'!W493="", "",'For Estimators'!W493)</f>
        <v/>
      </c>
      <c r="N493" s="139" t="str">
        <f>IF('For Estimators'!AA493="", "",'For Estimators'!AA493)</f>
        <v/>
      </c>
    </row>
    <row r="494" spans="1:14" x14ac:dyDescent="0.25">
      <c r="A494" s="241" t="str">
        <f>IF('For Requestors'!C489=0,"",'For Requestors'!C489)</f>
        <v/>
      </c>
      <c r="B494" s="175" t="str">
        <f>IFERROR('For Estimators'!V494*$O$4,"")</f>
        <v/>
      </c>
      <c r="C494" s="111" t="str">
        <f>IF('For Estimators'!X494*60000 = 0,"",'For Estimators'!X494*60000)</f>
        <v/>
      </c>
      <c r="D494" s="139"/>
      <c r="E494" s="139" t="str">
        <f>IF('For Estimators'!Y494*10000 = 0,"",'For Estimators'!Y494*10000)</f>
        <v/>
      </c>
      <c r="F494" s="139"/>
      <c r="G494" s="139"/>
      <c r="H494" s="139" t="str">
        <f t="shared" si="16"/>
        <v/>
      </c>
      <c r="I494" s="139" t="str">
        <f>IF('For Estimators'!X494*6300 = 0,"",'For Estimators'!X494*6300)</f>
        <v/>
      </c>
      <c r="J494" s="139" t="str">
        <f>IF('For Estimators'!Z494*5200 = 0,"",'For Estimators'!Z494*5200)</f>
        <v/>
      </c>
      <c r="K494" s="139" t="str">
        <f t="shared" si="17"/>
        <v/>
      </c>
      <c r="L494" s="139" t="str">
        <f>IF(AND('For Estimators'!X494 = 0,  'For Estimators'!Z494 = 0),"",61000)</f>
        <v/>
      </c>
      <c r="M494" s="185" t="str">
        <f>IF('For Estimators'!W494="", "",'For Estimators'!W494)</f>
        <v/>
      </c>
      <c r="N494" s="139" t="str">
        <f>IF('For Estimators'!AA494="", "",'For Estimators'!AA494)</f>
        <v/>
      </c>
    </row>
    <row r="495" spans="1:14" x14ac:dyDescent="0.25">
      <c r="A495" s="241" t="str">
        <f>IF('For Requestors'!C490=0,"",'For Requestors'!C490)</f>
        <v/>
      </c>
      <c r="B495" s="175" t="str">
        <f>IFERROR('For Estimators'!V495*$O$4,"")</f>
        <v/>
      </c>
      <c r="C495" s="111" t="str">
        <f>IF('For Estimators'!X495*60000 = 0,"",'For Estimators'!X495*60000)</f>
        <v/>
      </c>
      <c r="D495" s="139"/>
      <c r="E495" s="139" t="str">
        <f>IF('For Estimators'!Y495*10000 = 0,"",'For Estimators'!Y495*10000)</f>
        <v/>
      </c>
      <c r="F495" s="139"/>
      <c r="G495" s="139"/>
      <c r="H495" s="139" t="str">
        <f t="shared" si="16"/>
        <v/>
      </c>
      <c r="I495" s="139" t="str">
        <f>IF('For Estimators'!X495*6300 = 0,"",'For Estimators'!X495*6300)</f>
        <v/>
      </c>
      <c r="J495" s="139" t="str">
        <f>IF('For Estimators'!Z495*5200 = 0,"",'For Estimators'!Z495*5200)</f>
        <v/>
      </c>
      <c r="K495" s="139" t="str">
        <f t="shared" si="17"/>
        <v/>
      </c>
      <c r="L495" s="139" t="str">
        <f>IF(AND('For Estimators'!X495 = 0,  'For Estimators'!Z495 = 0),"",61000)</f>
        <v/>
      </c>
      <c r="M495" s="185" t="str">
        <f>IF('For Estimators'!W495="", "",'For Estimators'!W495)</f>
        <v/>
      </c>
      <c r="N495" s="139" t="str">
        <f>IF('For Estimators'!AA495="", "",'For Estimators'!AA495)</f>
        <v/>
      </c>
    </row>
    <row r="496" spans="1:14" x14ac:dyDescent="0.25">
      <c r="A496" s="241" t="str">
        <f>IF('For Requestors'!C491=0,"",'For Requestors'!C491)</f>
        <v/>
      </c>
      <c r="B496" s="175" t="str">
        <f>IFERROR('For Estimators'!V496*$O$4,"")</f>
        <v/>
      </c>
      <c r="C496" s="111" t="str">
        <f>IF('For Estimators'!X496*60000 = 0,"",'For Estimators'!X496*60000)</f>
        <v/>
      </c>
      <c r="D496" s="139"/>
      <c r="E496" s="139" t="str">
        <f>IF('For Estimators'!Y496*10000 = 0,"",'For Estimators'!Y496*10000)</f>
        <v/>
      </c>
      <c r="F496" s="139"/>
      <c r="G496" s="139"/>
      <c r="H496" s="139" t="str">
        <f t="shared" si="16"/>
        <v/>
      </c>
      <c r="I496" s="139" t="str">
        <f>IF('For Estimators'!X496*6300 = 0,"",'For Estimators'!X496*6300)</f>
        <v/>
      </c>
      <c r="J496" s="139" t="str">
        <f>IF('For Estimators'!Z496*5200 = 0,"",'For Estimators'!Z496*5200)</f>
        <v/>
      </c>
      <c r="K496" s="139" t="str">
        <f t="shared" si="17"/>
        <v/>
      </c>
      <c r="L496" s="139" t="str">
        <f>IF(AND('For Estimators'!X496 = 0,  'For Estimators'!Z496 = 0),"",61000)</f>
        <v/>
      </c>
      <c r="M496" s="185" t="str">
        <f>IF('For Estimators'!W496="", "",'For Estimators'!W496)</f>
        <v/>
      </c>
      <c r="N496" s="139" t="str">
        <f>IF('For Estimators'!AA496="", "",'For Estimators'!AA496)</f>
        <v/>
      </c>
    </row>
    <row r="497" spans="1:14" x14ac:dyDescent="0.25">
      <c r="A497" s="241" t="str">
        <f>IF('For Requestors'!C492=0,"",'For Requestors'!C492)</f>
        <v/>
      </c>
      <c r="B497" s="175" t="str">
        <f>IFERROR('For Estimators'!V497*$O$4,"")</f>
        <v/>
      </c>
      <c r="C497" s="111" t="str">
        <f>IF('For Estimators'!X497*60000 = 0,"",'For Estimators'!X497*60000)</f>
        <v/>
      </c>
      <c r="D497" s="139"/>
      <c r="E497" s="139" t="str">
        <f>IF('For Estimators'!Y497*10000 = 0,"",'For Estimators'!Y497*10000)</f>
        <v/>
      </c>
      <c r="F497" s="139"/>
      <c r="G497" s="139"/>
      <c r="H497" s="139" t="str">
        <f t="shared" si="16"/>
        <v/>
      </c>
      <c r="I497" s="139" t="str">
        <f>IF('For Estimators'!X497*6300 = 0,"",'For Estimators'!X497*6300)</f>
        <v/>
      </c>
      <c r="J497" s="139" t="str">
        <f>IF('For Estimators'!Z497*5200 = 0,"",'For Estimators'!Z497*5200)</f>
        <v/>
      </c>
      <c r="K497" s="139" t="str">
        <f t="shared" si="17"/>
        <v/>
      </c>
      <c r="L497" s="139" t="str">
        <f>IF(AND('For Estimators'!X497 = 0,  'For Estimators'!Z497 = 0),"",61000)</f>
        <v/>
      </c>
      <c r="M497" s="185" t="str">
        <f>IF('For Estimators'!W497="", "",'For Estimators'!W497)</f>
        <v/>
      </c>
      <c r="N497" s="139" t="str">
        <f>IF('For Estimators'!AA497="", "",'For Estimators'!AA497)</f>
        <v/>
      </c>
    </row>
    <row r="498" spans="1:14" x14ac:dyDescent="0.25">
      <c r="A498" s="241" t="str">
        <f>IF('For Requestors'!C493=0,"",'For Requestors'!C493)</f>
        <v/>
      </c>
      <c r="B498" s="175" t="str">
        <f>IFERROR('For Estimators'!V498*$O$4,"")</f>
        <v/>
      </c>
      <c r="C498" s="111" t="str">
        <f>IF('For Estimators'!X498*60000 = 0,"",'For Estimators'!X498*60000)</f>
        <v/>
      </c>
      <c r="D498" s="139"/>
      <c r="E498" s="139" t="str">
        <f>IF('For Estimators'!Y498*10000 = 0,"",'For Estimators'!Y498*10000)</f>
        <v/>
      </c>
      <c r="F498" s="139"/>
      <c r="G498" s="139"/>
      <c r="H498" s="139" t="str">
        <f t="shared" si="16"/>
        <v/>
      </c>
      <c r="I498" s="139" t="str">
        <f>IF('For Estimators'!X498*6300 = 0,"",'For Estimators'!X498*6300)</f>
        <v/>
      </c>
      <c r="J498" s="139" t="str">
        <f>IF('For Estimators'!Z498*5200 = 0,"",'For Estimators'!Z498*5200)</f>
        <v/>
      </c>
      <c r="K498" s="139" t="str">
        <f t="shared" si="17"/>
        <v/>
      </c>
      <c r="L498" s="139" t="str">
        <f>IF(AND('For Estimators'!X498 = 0,  'For Estimators'!Z498 = 0),"",61000)</f>
        <v/>
      </c>
      <c r="M498" s="185" t="str">
        <f>IF('For Estimators'!W498="", "",'For Estimators'!W498)</f>
        <v/>
      </c>
      <c r="N498" s="139" t="str">
        <f>IF('For Estimators'!AA498="", "",'For Estimators'!AA498)</f>
        <v/>
      </c>
    </row>
    <row r="499" spans="1:14" x14ac:dyDescent="0.25">
      <c r="A499" s="241" t="str">
        <f>IF('For Requestors'!C494=0,"",'For Requestors'!C494)</f>
        <v/>
      </c>
      <c r="B499" s="175" t="str">
        <f>IFERROR('For Estimators'!V499*$O$4,"")</f>
        <v/>
      </c>
      <c r="C499" s="111" t="str">
        <f>IF('For Estimators'!X499*60000 = 0,"",'For Estimators'!X499*60000)</f>
        <v/>
      </c>
      <c r="D499" s="139"/>
      <c r="E499" s="139" t="str">
        <f>IF('For Estimators'!Y499*10000 = 0,"",'For Estimators'!Y499*10000)</f>
        <v/>
      </c>
      <c r="F499" s="139"/>
      <c r="G499" s="139"/>
      <c r="H499" s="139" t="str">
        <f t="shared" si="16"/>
        <v/>
      </c>
      <c r="I499" s="139" t="str">
        <f>IF('For Estimators'!X499*6300 = 0,"",'For Estimators'!X499*6300)</f>
        <v/>
      </c>
      <c r="J499" s="139" t="str">
        <f>IF('For Estimators'!Z499*5200 = 0,"",'For Estimators'!Z499*5200)</f>
        <v/>
      </c>
      <c r="K499" s="139" t="str">
        <f t="shared" si="17"/>
        <v/>
      </c>
      <c r="L499" s="139" t="str">
        <f>IF(AND('For Estimators'!X499 = 0,  'For Estimators'!Z499 = 0),"",61000)</f>
        <v/>
      </c>
      <c r="M499" s="185" t="str">
        <f>IF('For Estimators'!W499="", "",'For Estimators'!W499)</f>
        <v/>
      </c>
      <c r="N499" s="139" t="str">
        <f>IF('For Estimators'!AA499="", "",'For Estimators'!AA499)</f>
        <v/>
      </c>
    </row>
    <row r="500" spans="1:14" x14ac:dyDescent="0.25">
      <c r="A500" s="241" t="str">
        <f>IF('For Requestors'!C495=0,"",'For Requestors'!C495)</f>
        <v/>
      </c>
      <c r="B500" s="175" t="str">
        <f>IFERROR('For Estimators'!V500*$O$4,"")</f>
        <v/>
      </c>
      <c r="C500" s="111" t="str">
        <f>IF('For Estimators'!X500*60000 = 0,"",'For Estimators'!X500*60000)</f>
        <v/>
      </c>
      <c r="D500" s="139"/>
      <c r="E500" s="139" t="str">
        <f>IF('For Estimators'!Y500*10000 = 0,"",'For Estimators'!Y500*10000)</f>
        <v/>
      </c>
      <c r="F500" s="139"/>
      <c r="G500" s="139"/>
      <c r="H500" s="139" t="str">
        <f t="shared" si="16"/>
        <v/>
      </c>
      <c r="I500" s="139" t="str">
        <f>IF('For Estimators'!X500*6300 = 0,"",'For Estimators'!X500*6300)</f>
        <v/>
      </c>
      <c r="J500" s="139" t="str">
        <f>IF('For Estimators'!Z500*5200 = 0,"",'For Estimators'!Z500*5200)</f>
        <v/>
      </c>
      <c r="K500" s="139" t="str">
        <f t="shared" si="17"/>
        <v/>
      </c>
      <c r="L500" s="139" t="str">
        <f>IF(AND('For Estimators'!X500 = 0,  'For Estimators'!Z500 = 0),"",61000)</f>
        <v/>
      </c>
      <c r="M500" s="185" t="str">
        <f>IF('For Estimators'!W500="", "",'For Estimators'!W500)</f>
        <v/>
      </c>
      <c r="N500" s="139" t="str">
        <f>IF('For Estimators'!AA500="", "",'For Estimators'!AA500)</f>
        <v/>
      </c>
    </row>
    <row r="501" spans="1:14" x14ac:dyDescent="0.25">
      <c r="A501" s="241" t="str">
        <f>IF('For Requestors'!C496=0,"",'For Requestors'!C496)</f>
        <v/>
      </c>
      <c r="B501" s="175" t="str">
        <f>IFERROR('For Estimators'!V501*$O$4,"")</f>
        <v/>
      </c>
      <c r="C501" s="111" t="str">
        <f>IF('For Estimators'!X501*60000 = 0,"",'For Estimators'!X501*60000)</f>
        <v/>
      </c>
      <c r="D501" s="139"/>
      <c r="E501" s="139" t="str">
        <f>IF('For Estimators'!Y501*10000 = 0,"",'For Estimators'!Y501*10000)</f>
        <v/>
      </c>
      <c r="F501" s="139"/>
      <c r="G501" s="139"/>
      <c r="H501" s="139" t="str">
        <f t="shared" si="16"/>
        <v/>
      </c>
      <c r="I501" s="139" t="str">
        <f>IF('For Estimators'!X501*6300 = 0,"",'For Estimators'!X501*6300)</f>
        <v/>
      </c>
      <c r="J501" s="139" t="str">
        <f>IF('For Estimators'!Z501*5200 = 0,"",'For Estimators'!Z501*5200)</f>
        <v/>
      </c>
      <c r="K501" s="139" t="str">
        <f t="shared" si="17"/>
        <v/>
      </c>
      <c r="L501" s="139" t="str">
        <f>IF(AND('For Estimators'!X501 = 0,  'For Estimators'!Z501 = 0),"",61000)</f>
        <v/>
      </c>
      <c r="M501" s="185" t="str">
        <f>IF('For Estimators'!W501="", "",'For Estimators'!W501)</f>
        <v/>
      </c>
      <c r="N501" s="139" t="str">
        <f>IF('For Estimators'!AA501="", "",'For Estimators'!AA501)</f>
        <v/>
      </c>
    </row>
    <row r="502" spans="1:14" x14ac:dyDescent="0.25">
      <c r="A502" s="241" t="str">
        <f>IF('For Requestors'!C497=0,"",'For Requestors'!C497)</f>
        <v/>
      </c>
      <c r="B502" s="175" t="str">
        <f>IFERROR('For Estimators'!V502*$O$4,"")</f>
        <v/>
      </c>
      <c r="C502" s="111" t="str">
        <f>IF('For Estimators'!X502*60000 = 0,"",'For Estimators'!X502*60000)</f>
        <v/>
      </c>
      <c r="D502" s="139"/>
      <c r="E502" s="139" t="str">
        <f>IF('For Estimators'!Y502*10000 = 0,"",'For Estimators'!Y502*10000)</f>
        <v/>
      </c>
      <c r="F502" s="139"/>
      <c r="G502" s="139"/>
      <c r="H502" s="139" t="str">
        <f t="shared" si="16"/>
        <v/>
      </c>
      <c r="I502" s="139" t="str">
        <f>IF('For Estimators'!X502*6300 = 0,"",'For Estimators'!X502*6300)</f>
        <v/>
      </c>
      <c r="J502" s="139" t="str">
        <f>IF('For Estimators'!Z502*5200 = 0,"",'For Estimators'!Z502*5200)</f>
        <v/>
      </c>
      <c r="K502" s="139" t="str">
        <f t="shared" si="17"/>
        <v/>
      </c>
      <c r="L502" s="139" t="str">
        <f>IF(AND('For Estimators'!X502 = 0,  'For Estimators'!Z502 = 0),"",61000)</f>
        <v/>
      </c>
      <c r="M502" s="185" t="str">
        <f>IF('For Estimators'!W502="", "",'For Estimators'!W502)</f>
        <v/>
      </c>
      <c r="N502" s="139" t="str">
        <f>IF('For Estimators'!AA502="", "",'For Estimators'!AA502)</f>
        <v/>
      </c>
    </row>
    <row r="503" spans="1:14" x14ac:dyDescent="0.25">
      <c r="A503" s="241" t="str">
        <f>IF('For Requestors'!C498=0,"",'For Requestors'!C498)</f>
        <v/>
      </c>
      <c r="B503" s="175" t="str">
        <f>IFERROR('For Estimators'!V503*$O$4,"")</f>
        <v/>
      </c>
      <c r="C503" s="111" t="str">
        <f>IF('For Estimators'!X503*60000 = 0,"",'For Estimators'!X503*60000)</f>
        <v/>
      </c>
      <c r="D503" s="139"/>
      <c r="E503" s="139" t="str">
        <f>IF('For Estimators'!Y503*10000 = 0,"",'For Estimators'!Y503*10000)</f>
        <v/>
      </c>
      <c r="F503" s="139"/>
      <c r="G503" s="139"/>
      <c r="H503" s="139" t="str">
        <f t="shared" si="16"/>
        <v/>
      </c>
      <c r="I503" s="139" t="str">
        <f>IF('For Estimators'!X503*6300 = 0,"",'For Estimators'!X503*6300)</f>
        <v/>
      </c>
      <c r="J503" s="139" t="str">
        <f>IF('For Estimators'!Z503*5200 = 0,"",'For Estimators'!Z503*5200)</f>
        <v/>
      </c>
      <c r="K503" s="139" t="str">
        <f t="shared" si="17"/>
        <v/>
      </c>
      <c r="L503" s="139" t="str">
        <f>IF(AND('For Estimators'!X503 = 0,  'For Estimators'!Z503 = 0),"",61000)</f>
        <v/>
      </c>
      <c r="M503" s="185" t="str">
        <f>IF('For Estimators'!W503="", "",'For Estimators'!W503)</f>
        <v/>
      </c>
      <c r="N503" s="139" t="str">
        <f>IF('For Estimators'!AA503="", "",'For Estimators'!AA503)</f>
        <v/>
      </c>
    </row>
    <row r="504" spans="1:14" x14ac:dyDescent="0.25">
      <c r="A504" s="241" t="str">
        <f>IF('For Requestors'!C499=0,"",'For Requestors'!C499)</f>
        <v/>
      </c>
      <c r="B504" s="175" t="str">
        <f>IFERROR('For Estimators'!V504*$O$4,"")</f>
        <v/>
      </c>
      <c r="C504" s="111" t="str">
        <f>IF('For Estimators'!X504*60000 = 0,"",'For Estimators'!X504*60000)</f>
        <v/>
      </c>
      <c r="D504" s="139"/>
      <c r="E504" s="139" t="str">
        <f>IF('For Estimators'!Y504*10000 = 0,"",'For Estimators'!Y504*10000)</f>
        <v/>
      </c>
      <c r="F504" s="139"/>
      <c r="G504" s="139"/>
      <c r="H504" s="139" t="str">
        <f t="shared" si="16"/>
        <v/>
      </c>
      <c r="I504" s="139" t="str">
        <f>IF('For Estimators'!X504*6300 = 0,"",'For Estimators'!X504*6300)</f>
        <v/>
      </c>
      <c r="J504" s="139" t="str">
        <f>IF('For Estimators'!Z504*5200 = 0,"",'For Estimators'!Z504*5200)</f>
        <v/>
      </c>
      <c r="K504" s="139" t="str">
        <f t="shared" si="17"/>
        <v/>
      </c>
      <c r="L504" s="139" t="str">
        <f>IF(AND('For Estimators'!X504 = 0,  'For Estimators'!Z504 = 0),"",61000)</f>
        <v/>
      </c>
      <c r="M504" s="185" t="str">
        <f>IF('For Estimators'!W504="", "",'For Estimators'!W504)</f>
        <v/>
      </c>
      <c r="N504" s="139" t="str">
        <f>IF('For Estimators'!AA504="", "",'For Estimators'!AA504)</f>
        <v/>
      </c>
    </row>
    <row r="505" spans="1:14" x14ac:dyDescent="0.25">
      <c r="A505" s="241" t="str">
        <f>IF('For Requestors'!C500=0,"",'For Requestors'!C500)</f>
        <v/>
      </c>
      <c r="B505" s="175" t="str">
        <f>IFERROR('For Estimators'!V505*$O$4,"")</f>
        <v/>
      </c>
      <c r="C505" s="111" t="str">
        <f>IF('For Estimators'!X505*60000 = 0,"",'For Estimators'!X505*60000)</f>
        <v/>
      </c>
      <c r="D505" s="139"/>
      <c r="E505" s="139" t="str">
        <f>IF('For Estimators'!Y505*10000 = 0,"",'For Estimators'!Y505*10000)</f>
        <v/>
      </c>
      <c r="F505" s="139"/>
      <c r="G505" s="139"/>
      <c r="H505" s="139" t="str">
        <f t="shared" si="16"/>
        <v/>
      </c>
      <c r="I505" s="139" t="str">
        <f>IF('For Estimators'!X505*6300 = 0,"",'For Estimators'!X505*6300)</f>
        <v/>
      </c>
      <c r="J505" s="139" t="str">
        <f>IF('For Estimators'!Z505*5200 = 0,"",'For Estimators'!Z505*5200)</f>
        <v/>
      </c>
      <c r="K505" s="139" t="str">
        <f t="shared" si="17"/>
        <v/>
      </c>
      <c r="L505" s="139" t="str">
        <f>IF(AND('For Estimators'!X505 = 0,  'For Estimators'!Z505 = 0),"",61000)</f>
        <v/>
      </c>
      <c r="M505" s="185" t="str">
        <f>IF('For Estimators'!W505="", "",'For Estimators'!W505)</f>
        <v/>
      </c>
      <c r="N505" s="139" t="str">
        <f>IF('For Estimators'!AA505="", "",'For Estimators'!AA505)</f>
        <v/>
      </c>
    </row>
    <row r="506" spans="1:14" x14ac:dyDescent="0.25">
      <c r="A506" s="241" t="str">
        <f>IF('For Requestors'!C501=0,"",'For Requestors'!C501)</f>
        <v/>
      </c>
      <c r="B506" s="175" t="str">
        <f>IFERROR('For Estimators'!V506*$O$4,"")</f>
        <v/>
      </c>
      <c r="C506" s="111" t="str">
        <f>IF('For Estimators'!X506*60000 = 0,"",'For Estimators'!X506*60000)</f>
        <v/>
      </c>
      <c r="D506" s="139"/>
      <c r="E506" s="139" t="str">
        <f>IF('For Estimators'!Y506*10000 = 0,"",'For Estimators'!Y506*10000)</f>
        <v/>
      </c>
      <c r="F506" s="139"/>
      <c r="G506" s="139"/>
      <c r="H506" s="139" t="str">
        <f t="shared" si="16"/>
        <v/>
      </c>
      <c r="I506" s="139" t="str">
        <f>IF('For Estimators'!X506*6300 = 0,"",'For Estimators'!X506*6300)</f>
        <v/>
      </c>
      <c r="J506" s="139" t="str">
        <f>IF('For Estimators'!Z506*5200 = 0,"",'For Estimators'!Z506*5200)</f>
        <v/>
      </c>
      <c r="K506" s="139" t="str">
        <f t="shared" si="17"/>
        <v/>
      </c>
      <c r="L506" s="139" t="str">
        <f>IF(AND('For Estimators'!X506 = 0,  'For Estimators'!Z506 = 0),"",61000)</f>
        <v/>
      </c>
      <c r="M506" s="185" t="str">
        <f>IF('For Estimators'!W506="", "",'For Estimators'!W506)</f>
        <v/>
      </c>
      <c r="N506" s="139" t="str">
        <f>IF('For Estimators'!AA506="", "",'For Estimators'!AA506)</f>
        <v/>
      </c>
    </row>
    <row r="507" spans="1:14" x14ac:dyDescent="0.25">
      <c r="A507" s="241" t="str">
        <f>IF('For Requestors'!C502=0,"",'For Requestors'!C502)</f>
        <v/>
      </c>
      <c r="B507" s="175" t="str">
        <f>IFERROR('For Estimators'!V507*$O$4,"")</f>
        <v/>
      </c>
      <c r="C507" s="111" t="str">
        <f>IF('For Estimators'!X507*60000 = 0,"",'For Estimators'!X507*60000)</f>
        <v/>
      </c>
      <c r="D507" s="139"/>
      <c r="E507" s="139" t="str">
        <f>IF('For Estimators'!Y507*10000 = 0,"",'For Estimators'!Y507*10000)</f>
        <v/>
      </c>
      <c r="F507" s="139"/>
      <c r="G507" s="139"/>
      <c r="H507" s="139" t="str">
        <f t="shared" si="16"/>
        <v/>
      </c>
      <c r="I507" s="139" t="str">
        <f>IF('For Estimators'!X507*6300 = 0,"",'For Estimators'!X507*6300)</f>
        <v/>
      </c>
      <c r="J507" s="139" t="str">
        <f>IF('For Estimators'!Z507*5200 = 0,"",'For Estimators'!Z507*5200)</f>
        <v/>
      </c>
      <c r="K507" s="139" t="str">
        <f t="shared" si="17"/>
        <v/>
      </c>
      <c r="L507" s="139" t="str">
        <f>IF(AND('For Estimators'!X507 = 0,  'For Estimators'!Z507 = 0),"",61000)</f>
        <v/>
      </c>
      <c r="M507" s="185" t="str">
        <f>IF('For Estimators'!W507="", "",'For Estimators'!W507)</f>
        <v/>
      </c>
      <c r="N507" s="139" t="str">
        <f>IF('For Estimators'!AA507="", "",'For Estimators'!AA507)</f>
        <v/>
      </c>
    </row>
    <row r="508" spans="1:14" x14ac:dyDescent="0.25">
      <c r="A508" s="241" t="str">
        <f>IF('For Requestors'!C503=0,"",'For Requestors'!C503)</f>
        <v/>
      </c>
      <c r="B508" s="175" t="str">
        <f>IFERROR('For Estimators'!V508*$O$4,"")</f>
        <v/>
      </c>
      <c r="C508" s="111" t="str">
        <f>IF('For Estimators'!X508*60000 = 0,"",'For Estimators'!X508*60000)</f>
        <v/>
      </c>
      <c r="D508" s="139"/>
      <c r="E508" s="139" t="str">
        <f>IF('For Estimators'!Y508*10000 = 0,"",'For Estimators'!Y508*10000)</f>
        <v/>
      </c>
      <c r="F508" s="139"/>
      <c r="G508" s="139"/>
      <c r="H508" s="139" t="str">
        <f t="shared" si="16"/>
        <v/>
      </c>
      <c r="I508" s="139" t="str">
        <f>IF('For Estimators'!X508*6300 = 0,"",'For Estimators'!X508*6300)</f>
        <v/>
      </c>
      <c r="J508" s="139" t="str">
        <f>IF('For Estimators'!Z508*5200 = 0,"",'For Estimators'!Z508*5200)</f>
        <v/>
      </c>
      <c r="K508" s="139" t="str">
        <f t="shared" si="17"/>
        <v/>
      </c>
      <c r="L508" s="139" t="str">
        <f>IF(AND('For Estimators'!X508 = 0,  'For Estimators'!Z508 = 0),"",61000)</f>
        <v/>
      </c>
      <c r="M508" s="185" t="str">
        <f>IF('For Estimators'!W508="", "",'For Estimators'!W508)</f>
        <v/>
      </c>
      <c r="N508" s="139" t="str">
        <f>IF('For Estimators'!AA508="", "",'For Estimators'!AA508)</f>
        <v/>
      </c>
    </row>
    <row r="509" spans="1:14" x14ac:dyDescent="0.25">
      <c r="A509" s="241" t="str">
        <f>IF('For Requestors'!C504=0,"",'For Requestors'!C504)</f>
        <v/>
      </c>
      <c r="B509" s="175" t="str">
        <f>IFERROR('For Estimators'!V509*$O$4,"")</f>
        <v/>
      </c>
      <c r="C509" s="111" t="str">
        <f>IF('For Estimators'!X509*60000 = 0,"",'For Estimators'!X509*60000)</f>
        <v/>
      </c>
      <c r="D509" s="139"/>
      <c r="E509" s="139" t="str">
        <f>IF('For Estimators'!Y509*10000 = 0,"",'For Estimators'!Y509*10000)</f>
        <v/>
      </c>
      <c r="F509" s="139"/>
      <c r="G509" s="139"/>
      <c r="H509" s="139" t="str">
        <f t="shared" si="16"/>
        <v/>
      </c>
      <c r="I509" s="139" t="str">
        <f>IF('For Estimators'!X509*6300 = 0,"",'For Estimators'!X509*6300)</f>
        <v/>
      </c>
      <c r="J509" s="139" t="str">
        <f>IF('For Estimators'!Z509*5200 = 0,"",'For Estimators'!Z509*5200)</f>
        <v/>
      </c>
      <c r="K509" s="139" t="str">
        <f t="shared" si="17"/>
        <v/>
      </c>
      <c r="L509" s="139" t="str">
        <f>IF(AND('For Estimators'!X509 = 0,  'For Estimators'!Z509 = 0),"",61000)</f>
        <v/>
      </c>
      <c r="M509" s="185" t="str">
        <f>IF('For Estimators'!W509="", "",'For Estimators'!W509)</f>
        <v/>
      </c>
      <c r="N509" s="139" t="str">
        <f>IF('For Estimators'!AA509="", "",'For Estimators'!AA509)</f>
        <v/>
      </c>
    </row>
    <row r="510" spans="1:14" x14ac:dyDescent="0.25">
      <c r="A510" s="241" t="str">
        <f>IF('For Requestors'!C505=0,"",'For Requestors'!C505)</f>
        <v/>
      </c>
      <c r="B510" s="175" t="str">
        <f>IFERROR('For Estimators'!V510*$O$4,"")</f>
        <v/>
      </c>
      <c r="C510" s="111" t="str">
        <f>IF('For Estimators'!X510*60000 = 0,"",'For Estimators'!X510*60000)</f>
        <v/>
      </c>
      <c r="D510" s="139"/>
      <c r="E510" s="139" t="str">
        <f>IF('For Estimators'!Y510*10000 = 0,"",'For Estimators'!Y510*10000)</f>
        <v/>
      </c>
      <c r="F510" s="139"/>
      <c r="G510" s="139"/>
      <c r="H510" s="139" t="str">
        <f t="shared" si="16"/>
        <v/>
      </c>
      <c r="I510" s="139" t="str">
        <f>IF('For Estimators'!X510*6300 = 0,"",'For Estimators'!X510*6300)</f>
        <v/>
      </c>
      <c r="J510" s="139" t="str">
        <f>IF('For Estimators'!Z510*5200 = 0,"",'For Estimators'!Z510*5200)</f>
        <v/>
      </c>
      <c r="K510" s="139" t="str">
        <f t="shared" si="17"/>
        <v/>
      </c>
      <c r="L510" s="139" t="str">
        <f>IF(AND('For Estimators'!X510 = 0,  'For Estimators'!Z510 = 0),"",61000)</f>
        <v/>
      </c>
      <c r="M510" s="185" t="str">
        <f>IF('For Estimators'!W510="", "",'For Estimators'!W510)</f>
        <v/>
      </c>
      <c r="N510" s="139" t="str">
        <f>IF('For Estimators'!AA510="", "",'For Estimators'!AA510)</f>
        <v/>
      </c>
    </row>
    <row r="511" spans="1:14" x14ac:dyDescent="0.25">
      <c r="A511" s="241" t="str">
        <f>IF('For Requestors'!C506=0,"",'For Requestors'!C506)</f>
        <v/>
      </c>
      <c r="B511" s="175" t="str">
        <f>IFERROR('For Estimators'!V511*$O$4,"")</f>
        <v/>
      </c>
      <c r="C511" s="111" t="str">
        <f>IF('For Estimators'!X511*60000 = 0,"",'For Estimators'!X511*60000)</f>
        <v/>
      </c>
      <c r="D511" s="139"/>
      <c r="E511" s="139" t="str">
        <f>IF('For Estimators'!Y511*10000 = 0,"",'For Estimators'!Y511*10000)</f>
        <v/>
      </c>
      <c r="F511" s="139"/>
      <c r="G511" s="139"/>
      <c r="H511" s="139" t="str">
        <f t="shared" si="16"/>
        <v/>
      </c>
      <c r="I511" s="139" t="str">
        <f>IF('For Estimators'!X511*6300 = 0,"",'For Estimators'!X511*6300)</f>
        <v/>
      </c>
      <c r="J511" s="139" t="str">
        <f>IF('For Estimators'!Z511*5200 = 0,"",'For Estimators'!Z511*5200)</f>
        <v/>
      </c>
      <c r="K511" s="139" t="str">
        <f t="shared" si="17"/>
        <v/>
      </c>
      <c r="L511" s="139" t="str">
        <f>IF(AND('For Estimators'!X511 = 0,  'For Estimators'!Z511 = 0),"",61000)</f>
        <v/>
      </c>
      <c r="M511" s="185" t="str">
        <f>IF('For Estimators'!W511="", "",'For Estimators'!W511)</f>
        <v/>
      </c>
      <c r="N511" s="139" t="str">
        <f>IF('For Estimators'!AA511="", "",'For Estimators'!AA511)</f>
        <v/>
      </c>
    </row>
  </sheetData>
  <sheetProtection insertRows="0" deleteRows="0"/>
  <protectedRanges>
    <protectedRange sqref="L11:L511" name="Range10"/>
  </protectedRanges>
  <mergeCells count="17">
    <mergeCell ref="Q2:S5"/>
    <mergeCell ref="A3:B3"/>
    <mergeCell ref="C3:D3"/>
    <mergeCell ref="E3:E4"/>
    <mergeCell ref="A4:B4"/>
    <mergeCell ref="C4:D4"/>
    <mergeCell ref="A2:B2"/>
    <mergeCell ref="C2:D2"/>
    <mergeCell ref="N1:O2"/>
    <mergeCell ref="E1:M2"/>
    <mergeCell ref="F3:K4"/>
    <mergeCell ref="A5:O5"/>
    <mergeCell ref="H6:O7"/>
    <mergeCell ref="A6:A7"/>
    <mergeCell ref="B6:G7"/>
    <mergeCell ref="A1:B1"/>
    <mergeCell ref="C1:D1"/>
  </mergeCells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8AFF6BB1-05B1-4CEE-A687-A3BBFE19E640}">
          <x14:formula1>
            <xm:f>Reference!$N$3:$N$42</xm:f>
          </x14:formula1>
          <xm:sqref>G11:G511</xm:sqref>
        </x14:dataValidation>
        <x14:dataValidation type="list" allowBlank="1" showInputMessage="1" showErrorMessage="1" xr:uid="{9C6C6C95-06C6-4C85-9B21-8893208F2B72}">
          <x14:formula1>
            <xm:f>Reference!$M$3:$M$3</xm:f>
          </x14:formula1>
          <xm:sqref>F11:F511</xm:sqref>
        </x14:dataValidation>
        <x14:dataValidation type="list" allowBlank="1" showInputMessage="1" showErrorMessage="1" xr:uid="{DD19562F-845B-4001-AACC-AD4BACB7AAD0}">
          <x14:formula1>
            <xm:f>Reference!$K$3:$K$47</xm:f>
          </x14:formula1>
          <xm:sqref>D11:D511</xm:sqref>
        </x14:dataValidation>
        <x14:dataValidation type="list" allowBlank="1" showInputMessage="1" showErrorMessage="1" xr:uid="{BAE4D70E-F5B3-4CF0-ADB0-3FF682EEBD9C}">
          <x14:formula1>
            <xm:f>Reference!$H$18:$H$37</xm:f>
          </x14:formula1>
          <xm:sqref>K11:K511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AF0F5-822A-4625-9987-5CB381739B1C}">
  <dimension ref="A2:B12"/>
  <sheetViews>
    <sheetView workbookViewId="0">
      <selection activeCell="A14" sqref="A14"/>
    </sheetView>
  </sheetViews>
  <sheetFormatPr defaultRowHeight="15" x14ac:dyDescent="0.25"/>
  <sheetData>
    <row r="2" spans="1:2" x14ac:dyDescent="0.25">
      <c r="A2" t="s">
        <v>358</v>
      </c>
    </row>
    <row r="3" spans="1:2" x14ac:dyDescent="0.25">
      <c r="A3" t="s">
        <v>359</v>
      </c>
      <c r="B3" s="177"/>
    </row>
    <row r="5" spans="1:2" x14ac:dyDescent="0.25">
      <c r="A5" t="s">
        <v>360</v>
      </c>
    </row>
    <row r="7" spans="1:2" x14ac:dyDescent="0.25">
      <c r="A7" t="s">
        <v>361</v>
      </c>
    </row>
    <row r="10" spans="1:2" x14ac:dyDescent="0.25">
      <c r="A10" t="s">
        <v>362</v>
      </c>
    </row>
    <row r="11" spans="1:2" x14ac:dyDescent="0.25">
      <c r="A11" t="s">
        <v>363</v>
      </c>
    </row>
    <row r="12" spans="1:2" x14ac:dyDescent="0.25">
      <c r="A12" t="s">
        <v>364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61079-50B1-4DF6-834B-A3E9DF7126F3}">
  <dimension ref="A1:J35"/>
  <sheetViews>
    <sheetView tabSelected="1" showRuler="0" zoomScaleNormal="100" workbookViewId="0">
      <selection activeCell="E16" sqref="E16"/>
    </sheetView>
  </sheetViews>
  <sheetFormatPr defaultRowHeight="15" x14ac:dyDescent="0.25"/>
  <cols>
    <col min="1" max="1" width="12.42578125" customWidth="1"/>
    <col min="2" max="2" width="4.85546875" customWidth="1"/>
    <col min="7" max="7" width="11.85546875" customWidth="1"/>
  </cols>
  <sheetData>
    <row r="1" spans="1:10" ht="21" thickBot="1" x14ac:dyDescent="0.35">
      <c r="A1" s="302" t="s">
        <v>59</v>
      </c>
      <c r="B1" s="302"/>
      <c r="C1" s="302"/>
      <c r="D1" s="302"/>
      <c r="E1" s="302"/>
      <c r="F1" s="302"/>
      <c r="G1" s="302"/>
      <c r="H1" s="302"/>
      <c r="I1" s="302"/>
      <c r="J1" s="302"/>
    </row>
    <row r="2" spans="1:10" ht="15.75" thickTop="1" x14ac:dyDescent="0.25">
      <c r="A2" s="104"/>
      <c r="B2" s="104"/>
      <c r="C2" s="104"/>
      <c r="D2" s="104"/>
      <c r="E2" s="104"/>
      <c r="F2" s="104"/>
      <c r="G2" s="104"/>
      <c r="H2" s="104"/>
      <c r="I2" s="104"/>
      <c r="J2" s="104"/>
    </row>
    <row r="3" spans="1:10" x14ac:dyDescent="0.25">
      <c r="A3" s="112" t="s">
        <v>60</v>
      </c>
      <c r="B3" s="329" t="str">
        <f>'For Estimators'!$B$2</f>
        <v>H185357 (Cape Fear Mem Bridge)</v>
      </c>
      <c r="C3" s="330"/>
      <c r="D3" s="104"/>
      <c r="E3" s="342" t="s">
        <v>41</v>
      </c>
      <c r="F3" s="342"/>
      <c r="G3" s="104"/>
      <c r="H3" s="104"/>
      <c r="I3" s="104"/>
      <c r="J3" s="104"/>
    </row>
    <row r="4" spans="1:10" x14ac:dyDescent="0.25">
      <c r="A4" s="113" t="s">
        <v>61</v>
      </c>
      <c r="B4" s="331" t="str">
        <f>'For Estimators'!$B$4</f>
        <v>34263.1.1</v>
      </c>
      <c r="C4" s="332"/>
      <c r="D4" s="104"/>
      <c r="E4" s="320" t="str">
        <f>'For Estimators'!$G$2</f>
        <v>Cape Fear Memorial Bridge Replacement between New Hanover &amp; Brunswick Counties.</v>
      </c>
      <c r="F4" s="321"/>
      <c r="G4" s="321"/>
      <c r="H4" s="321"/>
      <c r="I4" s="322"/>
      <c r="J4" s="104"/>
    </row>
    <row r="5" spans="1:10" x14ac:dyDescent="0.25">
      <c r="A5" s="113" t="s">
        <v>62</v>
      </c>
      <c r="B5" s="331" t="str">
        <f>'For Estimators'!$B$5</f>
        <v>New Hanover/Brunswick</v>
      </c>
      <c r="C5" s="332"/>
      <c r="D5" s="104"/>
      <c r="E5" s="323"/>
      <c r="F5" s="324"/>
      <c r="G5" s="324"/>
      <c r="H5" s="324"/>
      <c r="I5" s="325"/>
      <c r="J5" s="104"/>
    </row>
    <row r="6" spans="1:10" x14ac:dyDescent="0.25">
      <c r="A6" s="114" t="s">
        <v>63</v>
      </c>
      <c r="B6" s="333">
        <f>'For Requestors'!O3</f>
        <v>3</v>
      </c>
      <c r="C6" s="334"/>
      <c r="D6" s="104"/>
      <c r="E6" s="323"/>
      <c r="F6" s="324"/>
      <c r="G6" s="324"/>
      <c r="H6" s="324"/>
      <c r="I6" s="325"/>
      <c r="J6" s="104"/>
    </row>
    <row r="7" spans="1:10" x14ac:dyDescent="0.25">
      <c r="A7" s="104"/>
      <c r="B7" s="104"/>
      <c r="C7" s="104"/>
      <c r="D7" s="104"/>
      <c r="E7" s="326"/>
      <c r="F7" s="327"/>
      <c r="G7" s="327"/>
      <c r="H7" s="327"/>
      <c r="I7" s="328"/>
      <c r="J7" s="104"/>
    </row>
    <row r="8" spans="1:10" x14ac:dyDescent="0.25">
      <c r="A8" s="104"/>
      <c r="B8" s="104"/>
      <c r="C8" s="104"/>
      <c r="D8" s="104"/>
      <c r="E8" s="104"/>
      <c r="F8" s="104"/>
      <c r="G8" s="104"/>
      <c r="H8" s="104"/>
      <c r="I8" s="104"/>
      <c r="J8" s="104"/>
    </row>
    <row r="9" spans="1:10" x14ac:dyDescent="0.25">
      <c r="A9" s="335" t="s">
        <v>64</v>
      </c>
      <c r="B9" s="336"/>
      <c r="C9" s="312" t="s">
        <v>365</v>
      </c>
      <c r="D9" s="312"/>
      <c r="E9" s="313"/>
      <c r="F9" s="104"/>
      <c r="G9" s="335" t="s">
        <v>65</v>
      </c>
      <c r="H9" s="336"/>
      <c r="I9" s="380">
        <v>45239</v>
      </c>
      <c r="J9" s="313"/>
    </row>
    <row r="10" spans="1:10" x14ac:dyDescent="0.25">
      <c r="A10" s="350" t="s">
        <v>66</v>
      </c>
      <c r="B10" s="351"/>
      <c r="C10" s="352" t="s">
        <v>366</v>
      </c>
      <c r="D10" s="352"/>
      <c r="E10" s="353"/>
      <c r="F10" s="104"/>
      <c r="G10" s="337" t="s">
        <v>67</v>
      </c>
      <c r="H10" s="338"/>
      <c r="I10" s="381">
        <v>45239</v>
      </c>
      <c r="J10" s="315"/>
    </row>
    <row r="11" spans="1:10" x14ac:dyDescent="0.25">
      <c r="A11" s="104"/>
      <c r="B11" s="104"/>
      <c r="C11" s="104"/>
      <c r="D11" s="104"/>
      <c r="E11" s="104"/>
      <c r="F11" s="104"/>
      <c r="G11" s="337" t="s">
        <v>68</v>
      </c>
      <c r="H11" s="338"/>
      <c r="I11" s="382">
        <v>45273</v>
      </c>
      <c r="J11" s="317"/>
    </row>
    <row r="12" spans="1:10" x14ac:dyDescent="0.25">
      <c r="A12" s="335" t="s">
        <v>69</v>
      </c>
      <c r="B12" s="336"/>
      <c r="C12" s="312" t="s">
        <v>367</v>
      </c>
      <c r="D12" s="312"/>
      <c r="E12" s="313"/>
      <c r="F12" s="104"/>
      <c r="G12" s="350" t="s">
        <v>70</v>
      </c>
      <c r="H12" s="351"/>
      <c r="I12" s="383">
        <v>45258</v>
      </c>
      <c r="J12" s="319"/>
    </row>
    <row r="13" spans="1:10" x14ac:dyDescent="0.25">
      <c r="A13" s="337" t="s">
        <v>71</v>
      </c>
      <c r="B13" s="338"/>
      <c r="C13" s="314" t="s">
        <v>371</v>
      </c>
      <c r="D13" s="314"/>
      <c r="E13" s="315"/>
      <c r="F13" s="104"/>
      <c r="G13" s="104"/>
      <c r="H13" s="104"/>
      <c r="I13" s="104"/>
      <c r="J13" s="104"/>
    </row>
    <row r="14" spans="1:10" x14ac:dyDescent="0.25">
      <c r="A14" s="337" t="s">
        <v>72</v>
      </c>
      <c r="B14" s="338"/>
      <c r="C14" s="316" t="s">
        <v>372</v>
      </c>
      <c r="D14" s="316"/>
      <c r="E14" s="317"/>
      <c r="F14" s="104"/>
      <c r="G14" s="104"/>
      <c r="H14" s="104"/>
      <c r="I14" s="104"/>
      <c r="J14" s="104"/>
    </row>
    <row r="15" spans="1:10" x14ac:dyDescent="0.25">
      <c r="A15" s="350" t="s">
        <v>73</v>
      </c>
      <c r="B15" s="351"/>
      <c r="C15" s="318" t="s">
        <v>373</v>
      </c>
      <c r="D15" s="318"/>
      <c r="E15" s="319"/>
      <c r="F15" s="104"/>
      <c r="G15" s="104"/>
      <c r="H15" s="104"/>
      <c r="I15" s="104"/>
      <c r="J15" s="104"/>
    </row>
    <row r="16" spans="1:10" x14ac:dyDescent="0.25">
      <c r="A16" s="104"/>
      <c r="B16" s="104"/>
      <c r="C16" s="104"/>
      <c r="D16" s="104"/>
      <c r="E16" s="104"/>
      <c r="F16" s="104"/>
      <c r="G16" s="104"/>
      <c r="H16" s="104"/>
      <c r="I16" s="104"/>
      <c r="J16" s="104"/>
    </row>
    <row r="17" spans="1:10" ht="15.75" thickBot="1" x14ac:dyDescent="0.3">
      <c r="A17" s="103"/>
      <c r="B17" s="103"/>
      <c r="C17" s="103"/>
      <c r="D17" s="116"/>
      <c r="E17" s="116"/>
      <c r="F17" s="116"/>
      <c r="G17" s="116"/>
      <c r="H17" s="104"/>
      <c r="I17" s="104"/>
      <c r="J17" s="104"/>
    </row>
    <row r="18" spans="1:10" ht="15" customHeight="1" thickTop="1" x14ac:dyDescent="0.25">
      <c r="A18" s="303" t="s">
        <v>74</v>
      </c>
      <c r="B18" s="304"/>
      <c r="C18" s="304"/>
      <c r="D18" s="305"/>
      <c r="E18" s="339">
        <f>COUNTIF('For Estimators'!A11:A511,"&gt;0")</f>
        <v>45</v>
      </c>
      <c r="F18" s="340"/>
      <c r="G18" s="341"/>
      <c r="H18" s="104"/>
      <c r="I18" s="104"/>
      <c r="J18" s="104"/>
    </row>
    <row r="19" spans="1:10" ht="15" customHeight="1" x14ac:dyDescent="0.25">
      <c r="A19" s="306" t="s">
        <v>167</v>
      </c>
      <c r="B19" s="375"/>
      <c r="C19" s="375"/>
      <c r="D19" s="376"/>
      <c r="E19" s="196"/>
      <c r="F19" s="377">
        <f>('For ROW Office'!$H$9 + 'For ROW Office'!$I$9 + 'For ROW Office'!$J$9 + 'For ROW Office'!$K$9 + 'For ROW Office'!$L$9)</f>
        <v>1532500</v>
      </c>
      <c r="G19" s="378"/>
      <c r="H19" s="104"/>
      <c r="I19" s="104"/>
      <c r="J19" s="104"/>
    </row>
    <row r="20" spans="1:10" ht="15" customHeight="1" x14ac:dyDescent="0.25">
      <c r="A20" s="306" t="s">
        <v>75</v>
      </c>
      <c r="B20" s="307"/>
      <c r="C20" s="307"/>
      <c r="D20" s="308"/>
      <c r="E20" s="115">
        <f>'For Estimators'!X9</f>
        <v>77</v>
      </c>
      <c r="F20" s="371">
        <f>'For ROW Office'!$C$9</f>
        <v>4620000</v>
      </c>
      <c r="G20" s="372"/>
      <c r="H20" s="104"/>
      <c r="I20" s="104"/>
      <c r="J20" s="104"/>
    </row>
    <row r="21" spans="1:10" x14ac:dyDescent="0.25">
      <c r="A21" s="309" t="s">
        <v>76</v>
      </c>
      <c r="B21" s="310"/>
      <c r="C21" s="310"/>
      <c r="D21" s="311"/>
      <c r="E21" s="208">
        <f>'For Estimators'!Z9</f>
        <v>7</v>
      </c>
      <c r="F21" s="373">
        <f>'For ROW Office'!$D$9</f>
        <v>875000</v>
      </c>
      <c r="G21" s="374"/>
      <c r="H21" s="104"/>
      <c r="I21" s="104"/>
      <c r="J21" s="104"/>
    </row>
    <row r="22" spans="1:10" x14ac:dyDescent="0.25">
      <c r="A22" s="309" t="s">
        <v>77</v>
      </c>
      <c r="B22" s="310"/>
      <c r="C22" s="310"/>
      <c r="D22" s="311"/>
      <c r="E22" s="209">
        <f>'For Estimators'!Y9</f>
        <v>0</v>
      </c>
      <c r="F22" s="369">
        <f>'For ROW Office'!$E$9</f>
        <v>0</v>
      </c>
      <c r="G22" s="370"/>
      <c r="H22" s="104"/>
      <c r="I22" s="104"/>
      <c r="J22" s="104"/>
    </row>
    <row r="23" spans="1:10" x14ac:dyDescent="0.25">
      <c r="A23" s="309" t="s">
        <v>78</v>
      </c>
      <c r="B23" s="310"/>
      <c r="C23" s="310"/>
      <c r="D23" s="311"/>
      <c r="E23" s="151"/>
      <c r="F23" s="367">
        <f>'For ROW Office'!$F$9</f>
        <v>0</v>
      </c>
      <c r="G23" s="368"/>
      <c r="H23" s="104"/>
      <c r="I23" s="104"/>
      <c r="J23" s="104"/>
    </row>
    <row r="24" spans="1:10" x14ac:dyDescent="0.25">
      <c r="A24" s="309" t="s">
        <v>79</v>
      </c>
      <c r="B24" s="310"/>
      <c r="C24" s="310"/>
      <c r="D24" s="311"/>
      <c r="E24" s="150"/>
      <c r="F24" s="369">
        <f>'For ROW Office'!$G$9</f>
        <v>225000</v>
      </c>
      <c r="G24" s="370"/>
      <c r="H24" s="104"/>
      <c r="I24" s="104"/>
      <c r="J24" s="104"/>
    </row>
    <row r="25" spans="1:10" x14ac:dyDescent="0.25">
      <c r="A25" s="355" t="s">
        <v>80</v>
      </c>
      <c r="B25" s="356"/>
      <c r="C25" s="356"/>
      <c r="D25" s="357"/>
      <c r="E25" s="344">
        <f>'For Estimators'!$V$9</f>
        <v>24272196.043999996</v>
      </c>
      <c r="F25" s="345"/>
      <c r="G25" s="346"/>
      <c r="H25" s="104"/>
      <c r="I25" s="104"/>
      <c r="J25" s="104"/>
    </row>
    <row r="26" spans="1:10" ht="15.75" thickBot="1" x14ac:dyDescent="0.3">
      <c r="A26" s="358"/>
      <c r="B26" s="359"/>
      <c r="C26" s="359"/>
      <c r="D26" s="360"/>
      <c r="E26" s="347"/>
      <c r="F26" s="348"/>
      <c r="G26" s="349"/>
      <c r="H26" s="104"/>
      <c r="I26" s="104"/>
      <c r="J26" s="104"/>
    </row>
    <row r="27" spans="1:10" ht="15.75" thickTop="1" x14ac:dyDescent="0.25">
      <c r="A27" s="361" t="s">
        <v>81</v>
      </c>
      <c r="B27" s="362"/>
      <c r="C27" s="362"/>
      <c r="D27" s="363"/>
      <c r="E27" s="344">
        <f>SUM('For ROW Office'!B9:L9)</f>
        <v>48515233.274799995</v>
      </c>
      <c r="F27" s="345"/>
      <c r="G27" s="346"/>
      <c r="H27" s="104"/>
      <c r="I27" s="104"/>
      <c r="J27" s="104"/>
    </row>
    <row r="28" spans="1:10" x14ac:dyDescent="0.25">
      <c r="A28" s="364"/>
      <c r="B28" s="365"/>
      <c r="C28" s="365"/>
      <c r="D28" s="366"/>
      <c r="E28" s="347"/>
      <c r="F28" s="348"/>
      <c r="G28" s="349"/>
      <c r="H28" s="104"/>
      <c r="I28" s="104"/>
      <c r="J28" s="104"/>
    </row>
    <row r="29" spans="1:10" x14ac:dyDescent="0.25">
      <c r="A29" s="104"/>
      <c r="B29" s="104"/>
      <c r="C29" s="104"/>
      <c r="D29" s="104"/>
      <c r="E29" s="104"/>
      <c r="F29" s="104"/>
      <c r="G29" s="104"/>
      <c r="H29" s="104"/>
      <c r="I29" s="104"/>
      <c r="J29" s="104"/>
    </row>
    <row r="30" spans="1:10" x14ac:dyDescent="0.25">
      <c r="A30" s="343" t="s">
        <v>82</v>
      </c>
      <c r="B30" s="343"/>
      <c r="C30" s="343"/>
      <c r="D30" s="343"/>
      <c r="E30" s="343"/>
      <c r="F30" s="343"/>
      <c r="G30" s="343"/>
      <c r="H30" s="343"/>
      <c r="I30" s="343"/>
      <c r="J30" s="343"/>
    </row>
    <row r="31" spans="1:10" x14ac:dyDescent="0.25">
      <c r="A31" s="343"/>
      <c r="B31" s="343"/>
      <c r="C31" s="343"/>
      <c r="D31" s="343"/>
      <c r="E31" s="343"/>
      <c r="F31" s="343"/>
      <c r="G31" s="343"/>
      <c r="H31" s="343"/>
      <c r="I31" s="343"/>
      <c r="J31" s="343"/>
    </row>
    <row r="32" spans="1:10" x14ac:dyDescent="0.25">
      <c r="A32" s="104"/>
      <c r="B32" s="104"/>
      <c r="C32" s="104"/>
      <c r="D32" s="104"/>
      <c r="E32" s="104"/>
      <c r="F32" s="104"/>
      <c r="G32" s="104"/>
      <c r="H32" s="104"/>
      <c r="I32" s="104"/>
      <c r="J32" s="104"/>
    </row>
    <row r="33" spans="1:10" ht="15" customHeight="1" x14ac:dyDescent="0.25">
      <c r="A33" s="354" t="s">
        <v>83</v>
      </c>
      <c r="B33" s="354"/>
      <c r="C33" s="354"/>
      <c r="D33" s="354"/>
      <c r="E33" s="354"/>
      <c r="F33" s="354"/>
      <c r="G33" s="354"/>
      <c r="H33" s="354"/>
      <c r="I33" s="354"/>
      <c r="J33" s="354"/>
    </row>
    <row r="34" spans="1:10" ht="15" customHeight="1" x14ac:dyDescent="0.25">
      <c r="A34" s="354"/>
      <c r="B34" s="354"/>
      <c r="C34" s="354"/>
      <c r="D34" s="354"/>
      <c r="E34" s="354"/>
      <c r="F34" s="354"/>
      <c r="G34" s="354"/>
      <c r="H34" s="354"/>
      <c r="I34" s="354"/>
      <c r="J34" s="354"/>
    </row>
    <row r="35" spans="1:10" x14ac:dyDescent="0.25">
      <c r="A35" s="354"/>
      <c r="B35" s="354"/>
      <c r="C35" s="354"/>
      <c r="D35" s="354"/>
      <c r="E35" s="354"/>
      <c r="F35" s="354"/>
      <c r="G35" s="354"/>
      <c r="H35" s="354"/>
      <c r="I35" s="354"/>
      <c r="J35" s="354"/>
    </row>
  </sheetData>
  <sheetProtection insertRows="0" deleteRows="0"/>
  <mergeCells count="47">
    <mergeCell ref="C10:E10"/>
    <mergeCell ref="A33:J35"/>
    <mergeCell ref="A22:D22"/>
    <mergeCell ref="A25:D26"/>
    <mergeCell ref="A23:D23"/>
    <mergeCell ref="A24:D24"/>
    <mergeCell ref="A27:D28"/>
    <mergeCell ref="F23:G23"/>
    <mergeCell ref="F24:G24"/>
    <mergeCell ref="E27:G28"/>
    <mergeCell ref="F20:G20"/>
    <mergeCell ref="F21:G21"/>
    <mergeCell ref="F22:G22"/>
    <mergeCell ref="A19:D19"/>
    <mergeCell ref="F19:G19"/>
    <mergeCell ref="E3:F3"/>
    <mergeCell ref="A30:J31"/>
    <mergeCell ref="E25:G26"/>
    <mergeCell ref="A14:B14"/>
    <mergeCell ref="A15:B15"/>
    <mergeCell ref="G9:H9"/>
    <mergeCell ref="G10:H10"/>
    <mergeCell ref="G11:H11"/>
    <mergeCell ref="G12:H12"/>
    <mergeCell ref="A9:B9"/>
    <mergeCell ref="A10:B10"/>
    <mergeCell ref="C12:E12"/>
    <mergeCell ref="C13:E13"/>
    <mergeCell ref="C14:E14"/>
    <mergeCell ref="C15:E15"/>
    <mergeCell ref="C9:E9"/>
    <mergeCell ref="A1:J1"/>
    <mergeCell ref="A18:D18"/>
    <mergeCell ref="A20:D20"/>
    <mergeCell ref="A21:D21"/>
    <mergeCell ref="I9:J9"/>
    <mergeCell ref="I10:J10"/>
    <mergeCell ref="I11:J11"/>
    <mergeCell ref="I12:J12"/>
    <mergeCell ref="E4:I7"/>
    <mergeCell ref="B3:C3"/>
    <mergeCell ref="B4:C4"/>
    <mergeCell ref="B5:C5"/>
    <mergeCell ref="B6:C6"/>
    <mergeCell ref="A12:B12"/>
    <mergeCell ref="A13:B13"/>
    <mergeCell ref="E18:G1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BA0DF-486E-45AB-BD5D-913129A61DAD}">
  <dimension ref="A1:T57"/>
  <sheetViews>
    <sheetView topLeftCell="A26" workbookViewId="0">
      <selection activeCell="D38" sqref="D38"/>
    </sheetView>
  </sheetViews>
  <sheetFormatPr defaultRowHeight="15" x14ac:dyDescent="0.25"/>
  <cols>
    <col min="1" max="1" width="10.7109375" bestFit="1" customWidth="1"/>
    <col min="4" max="4" width="18" customWidth="1"/>
    <col min="11" max="11" width="13.7109375" customWidth="1"/>
    <col min="14" max="14" width="11.7109375" customWidth="1"/>
    <col min="15" max="15" width="54.85546875" customWidth="1"/>
    <col min="17" max="17" width="12.5703125" customWidth="1"/>
    <col min="18" max="18" width="13.42578125" customWidth="1"/>
    <col min="20" max="20" width="11" customWidth="1"/>
  </cols>
  <sheetData>
    <row r="1" spans="1:20" x14ac:dyDescent="0.25">
      <c r="K1" s="1"/>
      <c r="N1" s="1"/>
      <c r="Q1" s="379" t="s">
        <v>84</v>
      </c>
      <c r="R1" s="379"/>
      <c r="S1" s="379" t="s">
        <v>85</v>
      </c>
      <c r="T1" s="379"/>
    </row>
    <row r="2" spans="1:20" ht="77.25" x14ac:dyDescent="0.25">
      <c r="A2" t="s">
        <v>86</v>
      </c>
      <c r="H2" t="s">
        <v>87</v>
      </c>
      <c r="J2" s="2" t="s">
        <v>49</v>
      </c>
      <c r="K2" s="2" t="s">
        <v>50</v>
      </c>
      <c r="L2" s="2" t="s">
        <v>51</v>
      </c>
      <c r="M2" s="2" t="s">
        <v>52</v>
      </c>
      <c r="N2" s="2" t="s">
        <v>53</v>
      </c>
      <c r="O2" s="3" t="s">
        <v>88</v>
      </c>
      <c r="P2" s="3" t="s">
        <v>89</v>
      </c>
      <c r="Q2" s="3" t="s">
        <v>90</v>
      </c>
      <c r="R2" s="3" t="s">
        <v>91</v>
      </c>
      <c r="S2" s="3" t="s">
        <v>90</v>
      </c>
      <c r="T2" s="3" t="s">
        <v>91</v>
      </c>
    </row>
    <row r="3" spans="1:20" x14ac:dyDescent="0.25">
      <c r="A3">
        <v>1</v>
      </c>
      <c r="B3">
        <v>1.1299999999999999</v>
      </c>
      <c r="C3">
        <v>125000</v>
      </c>
      <c r="D3" s="1">
        <f>C3/B3</f>
        <v>110619.46902654869</v>
      </c>
      <c r="G3" s="4" t="s">
        <v>92</v>
      </c>
      <c r="H3" s="89">
        <v>4200</v>
      </c>
      <c r="J3" s="89">
        <v>60000</v>
      </c>
      <c r="K3" s="87">
        <v>1000</v>
      </c>
      <c r="L3" s="89">
        <v>10000</v>
      </c>
      <c r="M3" s="89">
        <v>50000</v>
      </c>
      <c r="N3" s="89">
        <v>500</v>
      </c>
      <c r="O3" s="5" t="s">
        <v>93</v>
      </c>
      <c r="P3" s="5" t="s">
        <v>94</v>
      </c>
      <c r="Q3" s="5" t="s">
        <v>95</v>
      </c>
      <c r="R3" s="5" t="s">
        <v>96</v>
      </c>
    </row>
    <row r="4" spans="1:20" x14ac:dyDescent="0.25">
      <c r="A4">
        <v>2</v>
      </c>
      <c r="B4">
        <v>0.45</v>
      </c>
      <c r="C4">
        <v>120000</v>
      </c>
      <c r="D4" s="1">
        <f t="shared" ref="D4:D7" si="0">C4/B4</f>
        <v>266666.66666666669</v>
      </c>
      <c r="G4" t="s">
        <v>97</v>
      </c>
      <c r="H4" s="89">
        <v>6300</v>
      </c>
      <c r="K4" s="87">
        <v>2500</v>
      </c>
      <c r="N4" s="89">
        <v>1500</v>
      </c>
      <c r="O4" t="s">
        <v>98</v>
      </c>
      <c r="P4" t="s">
        <v>94</v>
      </c>
      <c r="Q4" s="1">
        <v>750000</v>
      </c>
      <c r="R4" s="1">
        <v>1500000</v>
      </c>
      <c r="S4" s="6">
        <v>100000</v>
      </c>
      <c r="T4" s="7">
        <v>300000</v>
      </c>
    </row>
    <row r="5" spans="1:20" x14ac:dyDescent="0.25">
      <c r="A5">
        <v>3</v>
      </c>
      <c r="B5">
        <v>0.3</v>
      </c>
      <c r="C5">
        <v>62500</v>
      </c>
      <c r="D5" s="1">
        <f t="shared" si="0"/>
        <v>208333.33333333334</v>
      </c>
      <c r="G5" t="s">
        <v>99</v>
      </c>
      <c r="H5" s="89">
        <v>5200</v>
      </c>
      <c r="K5" s="87">
        <v>5000</v>
      </c>
      <c r="N5" s="89">
        <v>2500</v>
      </c>
      <c r="O5" t="s">
        <v>100</v>
      </c>
      <c r="P5" t="s">
        <v>94</v>
      </c>
      <c r="Q5" s="1">
        <v>500000</v>
      </c>
      <c r="R5" s="1">
        <v>750000</v>
      </c>
      <c r="S5" s="6">
        <v>75000</v>
      </c>
      <c r="T5" s="7">
        <v>225000</v>
      </c>
    </row>
    <row r="6" spans="1:20" x14ac:dyDescent="0.25">
      <c r="A6">
        <v>5</v>
      </c>
      <c r="B6">
        <v>0.31</v>
      </c>
      <c r="C6">
        <v>100000</v>
      </c>
      <c r="D6" s="1">
        <f t="shared" si="0"/>
        <v>322580.6451612903</v>
      </c>
      <c r="G6" t="s">
        <v>101</v>
      </c>
      <c r="H6" s="89">
        <v>1000</v>
      </c>
      <c r="K6" s="87">
        <v>10000</v>
      </c>
      <c r="N6" s="89">
        <v>3500</v>
      </c>
      <c r="O6" t="s">
        <v>102</v>
      </c>
      <c r="P6" t="s">
        <v>94</v>
      </c>
      <c r="Q6" s="1">
        <v>2000000</v>
      </c>
      <c r="R6" s="1">
        <v>3000000</v>
      </c>
      <c r="S6" s="6">
        <v>100000</v>
      </c>
      <c r="T6" s="7">
        <v>300000</v>
      </c>
    </row>
    <row r="7" spans="1:20" x14ac:dyDescent="0.25">
      <c r="A7">
        <v>6</v>
      </c>
      <c r="B7">
        <v>0.27</v>
      </c>
      <c r="C7">
        <v>135000</v>
      </c>
      <c r="D7" s="1">
        <f t="shared" si="0"/>
        <v>499999.99999999994</v>
      </c>
      <c r="G7" t="s">
        <v>103</v>
      </c>
      <c r="H7" s="89">
        <v>61000</v>
      </c>
      <c r="K7" s="87">
        <v>15000</v>
      </c>
      <c r="N7" s="89">
        <v>5000</v>
      </c>
      <c r="O7" t="s">
        <v>104</v>
      </c>
      <c r="P7" t="s">
        <v>94</v>
      </c>
      <c r="Q7" s="1">
        <v>1500000</v>
      </c>
      <c r="R7" s="1">
        <v>2500000</v>
      </c>
      <c r="S7" s="6">
        <v>75000</v>
      </c>
      <c r="T7" s="7">
        <v>225000</v>
      </c>
    </row>
    <row r="8" spans="1:20" x14ac:dyDescent="0.25">
      <c r="K8" s="87">
        <v>30000</v>
      </c>
      <c r="N8" s="89">
        <v>7500</v>
      </c>
      <c r="O8" t="s">
        <v>105</v>
      </c>
      <c r="P8" t="s">
        <v>94</v>
      </c>
      <c r="Q8" s="1">
        <v>1250000</v>
      </c>
      <c r="R8" s="1">
        <v>2000000</v>
      </c>
      <c r="S8" s="6">
        <v>75000</v>
      </c>
      <c r="T8" s="7">
        <v>225000</v>
      </c>
    </row>
    <row r="9" spans="1:20" x14ac:dyDescent="0.25">
      <c r="D9" t="s">
        <v>106</v>
      </c>
      <c r="F9" t="s">
        <v>107</v>
      </c>
      <c r="K9" s="87">
        <v>35000</v>
      </c>
      <c r="N9" s="89">
        <v>10000</v>
      </c>
      <c r="O9" t="s">
        <v>108</v>
      </c>
      <c r="P9" t="s">
        <v>94</v>
      </c>
      <c r="Q9" s="1">
        <v>1000000</v>
      </c>
      <c r="R9" s="1">
        <v>1500000</v>
      </c>
      <c r="S9" s="6">
        <v>50000</v>
      </c>
      <c r="T9" s="7">
        <v>150000</v>
      </c>
    </row>
    <row r="10" spans="1:20" x14ac:dyDescent="0.25">
      <c r="C10">
        <v>0.2</v>
      </c>
      <c r="D10">
        <v>500000</v>
      </c>
      <c r="E10">
        <f>C10*D10</f>
        <v>100000</v>
      </c>
      <c r="F10" s="8">
        <f>D10/43560*1.2</f>
        <v>13.774104683195592</v>
      </c>
      <c r="K10" s="87">
        <v>50000</v>
      </c>
      <c r="N10" s="89">
        <v>15000</v>
      </c>
      <c r="O10" t="s">
        <v>109</v>
      </c>
      <c r="P10" t="s">
        <v>94</v>
      </c>
      <c r="Q10" s="1">
        <v>2500000</v>
      </c>
      <c r="R10" s="1">
        <v>3500000</v>
      </c>
      <c r="S10" s="6">
        <v>75000</v>
      </c>
      <c r="T10" s="7">
        <v>225000</v>
      </c>
    </row>
    <row r="11" spans="1:20" x14ac:dyDescent="0.25">
      <c r="C11">
        <v>0.4</v>
      </c>
      <c r="D11">
        <v>300000</v>
      </c>
      <c r="E11">
        <f t="shared" ref="E11:E13" si="1">C11*D11</f>
        <v>120000</v>
      </c>
      <c r="F11" s="8">
        <f t="shared" ref="F11:F13" si="2">D11/43560*1.2</f>
        <v>8.2644628099173545</v>
      </c>
      <c r="K11" s="88">
        <v>60000</v>
      </c>
      <c r="N11" s="89">
        <v>20000</v>
      </c>
      <c r="O11" t="s">
        <v>110</v>
      </c>
      <c r="P11" t="s">
        <v>94</v>
      </c>
      <c r="Q11" s="1">
        <v>2000000</v>
      </c>
      <c r="R11" s="1">
        <v>3000000</v>
      </c>
      <c r="S11" s="6">
        <v>50000</v>
      </c>
      <c r="T11" s="7">
        <v>150000</v>
      </c>
    </row>
    <row r="12" spans="1:20" x14ac:dyDescent="0.25">
      <c r="C12">
        <v>0.6</v>
      </c>
      <c r="D12">
        <v>250000</v>
      </c>
      <c r="E12">
        <f t="shared" si="1"/>
        <v>150000</v>
      </c>
      <c r="F12" s="8">
        <f t="shared" si="2"/>
        <v>6.887052341597796</v>
      </c>
      <c r="K12" s="87">
        <v>75000</v>
      </c>
      <c r="N12" s="89">
        <v>25000</v>
      </c>
      <c r="O12" t="s">
        <v>111</v>
      </c>
      <c r="P12" t="s">
        <v>94</v>
      </c>
      <c r="Q12" s="1">
        <v>1000000</v>
      </c>
      <c r="R12" s="1">
        <v>1500000</v>
      </c>
      <c r="S12" s="6">
        <v>150000</v>
      </c>
      <c r="T12" s="7">
        <v>450000</v>
      </c>
    </row>
    <row r="13" spans="1:20" x14ac:dyDescent="0.25">
      <c r="C13">
        <v>0.9</v>
      </c>
      <c r="D13">
        <v>200000</v>
      </c>
      <c r="E13">
        <f t="shared" si="1"/>
        <v>180000</v>
      </c>
      <c r="F13" s="8">
        <f t="shared" si="2"/>
        <v>5.5096418732782366</v>
      </c>
      <c r="K13" s="87">
        <v>100000</v>
      </c>
      <c r="N13" s="89">
        <v>30000</v>
      </c>
      <c r="O13" t="s">
        <v>112</v>
      </c>
      <c r="P13" t="s">
        <v>94</v>
      </c>
      <c r="Q13" s="1">
        <v>750000</v>
      </c>
      <c r="R13" s="1">
        <v>1000000</v>
      </c>
      <c r="S13" s="6">
        <v>125000</v>
      </c>
      <c r="T13" s="7">
        <v>250000</v>
      </c>
    </row>
    <row r="14" spans="1:20" x14ac:dyDescent="0.25">
      <c r="K14" s="87">
        <v>125000</v>
      </c>
      <c r="N14" s="89">
        <v>35000</v>
      </c>
      <c r="O14" t="s">
        <v>113</v>
      </c>
      <c r="P14" t="s">
        <v>94</v>
      </c>
      <c r="Q14" s="1">
        <v>1750000</v>
      </c>
      <c r="R14" s="9">
        <v>2250000</v>
      </c>
      <c r="S14" s="6">
        <v>150000</v>
      </c>
      <c r="T14" s="7">
        <v>450000</v>
      </c>
    </row>
    <row r="15" spans="1:20" x14ac:dyDescent="0.25">
      <c r="K15" s="87">
        <v>150000</v>
      </c>
      <c r="N15" s="89">
        <v>40000</v>
      </c>
      <c r="O15" t="s">
        <v>114</v>
      </c>
      <c r="P15" t="s">
        <v>94</v>
      </c>
      <c r="Q15" s="9">
        <v>1250000</v>
      </c>
      <c r="R15" s="9">
        <v>1750000</v>
      </c>
      <c r="S15" s="6">
        <v>125000</v>
      </c>
      <c r="T15" s="7">
        <v>250000</v>
      </c>
    </row>
    <row r="16" spans="1:20" x14ac:dyDescent="0.25">
      <c r="K16" s="87">
        <v>175000</v>
      </c>
      <c r="N16" s="89">
        <v>45000</v>
      </c>
      <c r="O16" t="s">
        <v>115</v>
      </c>
      <c r="P16" t="s">
        <v>94</v>
      </c>
      <c r="Q16" s="9">
        <v>1500000</v>
      </c>
      <c r="R16" s="9">
        <v>2000000</v>
      </c>
      <c r="S16" s="6">
        <v>300000</v>
      </c>
      <c r="T16" s="7">
        <v>600000</v>
      </c>
    </row>
    <row r="17" spans="1:20" x14ac:dyDescent="0.25">
      <c r="A17" t="s">
        <v>150</v>
      </c>
      <c r="K17" s="87">
        <v>200000</v>
      </c>
      <c r="N17" s="89">
        <v>50000</v>
      </c>
      <c r="O17" t="s">
        <v>116</v>
      </c>
      <c r="P17" t="s">
        <v>94</v>
      </c>
      <c r="Q17" s="1">
        <v>1000000</v>
      </c>
      <c r="R17" s="9">
        <v>1500000</v>
      </c>
      <c r="S17" s="6">
        <v>200000</v>
      </c>
      <c r="T17" s="7">
        <v>400000</v>
      </c>
    </row>
    <row r="18" spans="1:20" x14ac:dyDescent="0.25">
      <c r="A18" t="s">
        <v>151</v>
      </c>
      <c r="H18" s="111">
        <v>1000</v>
      </c>
      <c r="K18" s="88">
        <v>225000</v>
      </c>
      <c r="N18" s="89">
        <v>55000</v>
      </c>
      <c r="O18" t="s">
        <v>117</v>
      </c>
      <c r="P18" t="s">
        <v>94</v>
      </c>
      <c r="Q18" s="9">
        <v>2500000</v>
      </c>
      <c r="R18" s="9">
        <v>3500000</v>
      </c>
      <c r="S18" s="6">
        <v>300000</v>
      </c>
      <c r="T18" s="7">
        <v>600000</v>
      </c>
    </row>
    <row r="19" spans="1:20" x14ac:dyDescent="0.25">
      <c r="A19" t="s">
        <v>152</v>
      </c>
      <c r="H19" s="111">
        <v>2000</v>
      </c>
      <c r="K19" s="88">
        <v>250000</v>
      </c>
      <c r="N19" s="89">
        <v>60000</v>
      </c>
      <c r="O19" t="s">
        <v>118</v>
      </c>
      <c r="P19" t="s">
        <v>94</v>
      </c>
      <c r="Q19" s="9">
        <v>1750000</v>
      </c>
      <c r="R19" s="9">
        <v>2500000</v>
      </c>
      <c r="S19" s="6">
        <v>200000</v>
      </c>
      <c r="T19" s="7">
        <v>400000</v>
      </c>
    </row>
    <row r="20" spans="1:20" x14ac:dyDescent="0.25">
      <c r="A20" t="s">
        <v>153</v>
      </c>
      <c r="D20" t="s">
        <v>158</v>
      </c>
      <c r="H20" s="111">
        <v>3000</v>
      </c>
      <c r="K20" s="87">
        <v>300000</v>
      </c>
      <c r="N20" s="89">
        <v>65000</v>
      </c>
      <c r="O20" s="10" t="s">
        <v>119</v>
      </c>
      <c r="P20" t="s">
        <v>94</v>
      </c>
      <c r="Q20" s="9">
        <v>2500000</v>
      </c>
      <c r="R20" s="9">
        <v>3750000</v>
      </c>
      <c r="S20" s="6">
        <v>750000</v>
      </c>
      <c r="T20" s="7">
        <v>1250000</v>
      </c>
    </row>
    <row r="21" spans="1:20" x14ac:dyDescent="0.25">
      <c r="A21" t="s">
        <v>154</v>
      </c>
      <c r="D21" s="154">
        <v>0.95</v>
      </c>
      <c r="H21" s="111">
        <v>4000</v>
      </c>
      <c r="K21" s="88">
        <v>400000</v>
      </c>
      <c r="N21" s="89">
        <v>70000</v>
      </c>
      <c r="O21" t="s">
        <v>120</v>
      </c>
      <c r="P21" t="s">
        <v>94</v>
      </c>
      <c r="Q21" s="9">
        <v>3250000</v>
      </c>
      <c r="R21" s="9">
        <v>4500000</v>
      </c>
      <c r="S21" s="6">
        <v>750000</v>
      </c>
      <c r="T21" s="7">
        <v>1250000</v>
      </c>
    </row>
    <row r="22" spans="1:20" x14ac:dyDescent="0.25">
      <c r="A22" t="s">
        <v>155</v>
      </c>
      <c r="D22" s="154">
        <v>0.9</v>
      </c>
      <c r="H22" s="111">
        <v>5000</v>
      </c>
      <c r="K22" s="88">
        <v>450000</v>
      </c>
      <c r="N22" s="89">
        <v>75000</v>
      </c>
      <c r="O22" t="s">
        <v>121</v>
      </c>
      <c r="P22" t="s">
        <v>94</v>
      </c>
      <c r="Q22" s="9">
        <v>2000000</v>
      </c>
      <c r="R22" s="9">
        <v>3250000</v>
      </c>
      <c r="S22" s="6">
        <v>500000</v>
      </c>
      <c r="T22" s="7">
        <v>1000000</v>
      </c>
    </row>
    <row r="23" spans="1:20" x14ac:dyDescent="0.25">
      <c r="D23" s="154">
        <v>0.85</v>
      </c>
      <c r="H23" s="111">
        <v>6000</v>
      </c>
      <c r="K23" s="87">
        <v>500000</v>
      </c>
      <c r="N23" s="89">
        <v>80000</v>
      </c>
      <c r="O23" t="s">
        <v>122</v>
      </c>
      <c r="P23" t="s">
        <v>94</v>
      </c>
      <c r="Q23" s="9">
        <v>2500000</v>
      </c>
      <c r="R23" s="9">
        <v>3500000</v>
      </c>
      <c r="S23" s="6">
        <v>500000</v>
      </c>
      <c r="T23" s="7">
        <v>1000000</v>
      </c>
    </row>
    <row r="24" spans="1:20" x14ac:dyDescent="0.25">
      <c r="D24" s="154">
        <v>0.8</v>
      </c>
      <c r="H24" s="111">
        <v>7000</v>
      </c>
      <c r="K24" s="88">
        <v>600000</v>
      </c>
      <c r="N24" s="89">
        <v>85000</v>
      </c>
      <c r="O24" t="s">
        <v>123</v>
      </c>
      <c r="P24" t="s">
        <v>94</v>
      </c>
      <c r="Q24" s="9">
        <v>2000000</v>
      </c>
      <c r="R24" s="9">
        <v>3000000</v>
      </c>
      <c r="S24" s="6">
        <v>75000</v>
      </c>
      <c r="T24" s="7">
        <v>125000</v>
      </c>
    </row>
    <row r="25" spans="1:20" x14ac:dyDescent="0.25">
      <c r="D25" s="154"/>
      <c r="H25" s="111">
        <v>8000</v>
      </c>
      <c r="K25" s="87">
        <v>750000</v>
      </c>
      <c r="N25" s="89">
        <v>90000</v>
      </c>
      <c r="O25" t="s">
        <v>124</v>
      </c>
      <c r="P25" t="s">
        <v>94</v>
      </c>
      <c r="Q25" s="9">
        <v>1500000</v>
      </c>
      <c r="R25" s="9">
        <v>2500000</v>
      </c>
      <c r="S25" s="6">
        <v>50000</v>
      </c>
      <c r="T25" s="7">
        <v>100000</v>
      </c>
    </row>
    <row r="26" spans="1:20" x14ac:dyDescent="0.25">
      <c r="D26" s="154" t="s">
        <v>159</v>
      </c>
      <c r="H26" s="111">
        <v>9000</v>
      </c>
      <c r="K26" s="88">
        <v>1000000</v>
      </c>
      <c r="N26" s="89">
        <v>95000</v>
      </c>
      <c r="O26" t="s">
        <v>125</v>
      </c>
      <c r="P26" t="s">
        <v>94</v>
      </c>
      <c r="Q26" s="9">
        <v>3500000</v>
      </c>
      <c r="R26" s="9">
        <v>5000000</v>
      </c>
      <c r="S26" s="6">
        <v>75000</v>
      </c>
      <c r="T26" s="7">
        <v>125000</v>
      </c>
    </row>
    <row r="27" spans="1:20" x14ac:dyDescent="0.25">
      <c r="D27" s="154">
        <v>0.4</v>
      </c>
      <c r="H27" s="111">
        <v>10000</v>
      </c>
      <c r="K27" s="88">
        <v>1250000</v>
      </c>
      <c r="N27" s="89">
        <v>100000</v>
      </c>
      <c r="O27" t="s">
        <v>126</v>
      </c>
      <c r="P27" t="s">
        <v>94</v>
      </c>
      <c r="Q27" s="9">
        <v>3000000</v>
      </c>
      <c r="R27" s="9">
        <v>4000000</v>
      </c>
      <c r="S27" s="6">
        <v>50000</v>
      </c>
      <c r="T27" s="7">
        <v>100000</v>
      </c>
    </row>
    <row r="28" spans="1:20" x14ac:dyDescent="0.25">
      <c r="D28" s="154">
        <v>0.35</v>
      </c>
      <c r="H28" s="111">
        <v>11000</v>
      </c>
      <c r="K28" s="87">
        <v>1500000</v>
      </c>
      <c r="N28" s="89">
        <v>110000</v>
      </c>
      <c r="O28" t="s">
        <v>127</v>
      </c>
      <c r="P28" t="s">
        <v>94</v>
      </c>
      <c r="Q28" s="9">
        <v>2500000</v>
      </c>
      <c r="R28" s="9">
        <v>3500000</v>
      </c>
      <c r="S28" s="11">
        <v>500000</v>
      </c>
      <c r="T28" s="7">
        <v>1000000</v>
      </c>
    </row>
    <row r="29" spans="1:20" x14ac:dyDescent="0.25">
      <c r="D29" s="154">
        <v>0.3</v>
      </c>
      <c r="H29" s="111">
        <v>12000</v>
      </c>
      <c r="K29" s="88">
        <v>2000000</v>
      </c>
      <c r="N29" s="89">
        <v>115000</v>
      </c>
      <c r="O29" t="s">
        <v>128</v>
      </c>
      <c r="P29" t="s">
        <v>94</v>
      </c>
      <c r="Q29" s="9">
        <v>3000000</v>
      </c>
      <c r="R29" s="9">
        <v>4000000</v>
      </c>
      <c r="S29" s="6">
        <v>750000</v>
      </c>
      <c r="T29" s="7">
        <v>1250000</v>
      </c>
    </row>
    <row r="30" spans="1:20" x14ac:dyDescent="0.25">
      <c r="D30" s="154">
        <v>0.25</v>
      </c>
      <c r="H30" s="111">
        <v>13000</v>
      </c>
      <c r="J30" s="87"/>
      <c r="K30" s="88">
        <v>3000000</v>
      </c>
      <c r="N30" s="89">
        <v>120000</v>
      </c>
      <c r="O30" t="s">
        <v>129</v>
      </c>
      <c r="P30" t="s">
        <v>94</v>
      </c>
      <c r="Q30" s="9">
        <v>3000000</v>
      </c>
      <c r="R30" s="9">
        <v>4500000</v>
      </c>
      <c r="S30" s="6">
        <v>500000</v>
      </c>
      <c r="T30" s="7">
        <v>1000000</v>
      </c>
    </row>
    <row r="31" spans="1:20" x14ac:dyDescent="0.25">
      <c r="D31" s="154">
        <v>0.2</v>
      </c>
      <c r="H31" s="111">
        <v>14000</v>
      </c>
      <c r="K31" s="88">
        <v>4000000</v>
      </c>
      <c r="N31" s="89">
        <v>125000</v>
      </c>
      <c r="O31" t="s">
        <v>130</v>
      </c>
      <c r="P31" t="s">
        <v>94</v>
      </c>
      <c r="Q31" s="9">
        <v>4250000</v>
      </c>
      <c r="R31" s="9">
        <v>6000000</v>
      </c>
      <c r="S31" s="6">
        <v>750000</v>
      </c>
      <c r="T31" s="7">
        <v>1250000</v>
      </c>
    </row>
    <row r="32" spans="1:20" x14ac:dyDescent="0.25">
      <c r="H32" s="111">
        <v>15000</v>
      </c>
      <c r="K32" s="88">
        <v>5000000</v>
      </c>
      <c r="N32" s="89">
        <v>150000</v>
      </c>
      <c r="O32" t="s">
        <v>131</v>
      </c>
      <c r="P32" t="s">
        <v>94</v>
      </c>
      <c r="Q32" s="5" t="s">
        <v>95</v>
      </c>
      <c r="R32" s="5" t="s">
        <v>96</v>
      </c>
      <c r="S32" s="6">
        <v>75000</v>
      </c>
      <c r="T32" s="7">
        <v>125000</v>
      </c>
    </row>
    <row r="33" spans="1:20" x14ac:dyDescent="0.25">
      <c r="H33" s="111">
        <v>16000</v>
      </c>
      <c r="K33" s="88">
        <v>6000000</v>
      </c>
      <c r="N33" s="89">
        <v>175000</v>
      </c>
      <c r="O33" t="s">
        <v>132</v>
      </c>
      <c r="P33" t="s">
        <v>94</v>
      </c>
      <c r="Q33" s="5" t="s">
        <v>95</v>
      </c>
      <c r="R33" s="5" t="s">
        <v>96</v>
      </c>
      <c r="S33" s="6">
        <v>150000</v>
      </c>
      <c r="T33" s="7">
        <v>200000</v>
      </c>
    </row>
    <row r="34" spans="1:20" x14ac:dyDescent="0.25">
      <c r="H34" s="111">
        <v>17000</v>
      </c>
      <c r="K34" s="88">
        <v>7000000</v>
      </c>
      <c r="N34" s="89">
        <v>200000</v>
      </c>
      <c r="O34" t="s">
        <v>133</v>
      </c>
      <c r="P34" t="s">
        <v>94</v>
      </c>
      <c r="Q34" s="5" t="s">
        <v>95</v>
      </c>
      <c r="R34" s="5" t="s">
        <v>96</v>
      </c>
      <c r="S34" s="6">
        <v>1500000</v>
      </c>
      <c r="T34" s="7">
        <v>2000000</v>
      </c>
    </row>
    <row r="35" spans="1:20" x14ac:dyDescent="0.25">
      <c r="H35" s="111">
        <v>18000</v>
      </c>
      <c r="K35" s="88">
        <v>8000000</v>
      </c>
      <c r="N35" s="89">
        <v>225000</v>
      </c>
      <c r="O35" t="s">
        <v>134</v>
      </c>
      <c r="P35" t="s">
        <v>94</v>
      </c>
      <c r="Q35" s="5" t="s">
        <v>95</v>
      </c>
      <c r="R35" s="5" t="s">
        <v>96</v>
      </c>
      <c r="S35" s="6">
        <v>175000</v>
      </c>
      <c r="T35" s="7">
        <v>225000</v>
      </c>
    </row>
    <row r="36" spans="1:20" x14ac:dyDescent="0.25">
      <c r="H36" s="111">
        <v>19000</v>
      </c>
      <c r="K36" s="88">
        <v>9000000</v>
      </c>
      <c r="N36" s="89">
        <v>250000</v>
      </c>
      <c r="O36" t="s">
        <v>135</v>
      </c>
      <c r="P36" t="s">
        <v>94</v>
      </c>
      <c r="Q36" s="5" t="s">
        <v>95</v>
      </c>
      <c r="R36" s="5" t="s">
        <v>96</v>
      </c>
      <c r="S36" s="6">
        <v>150000</v>
      </c>
      <c r="T36" s="7">
        <v>200000</v>
      </c>
    </row>
    <row r="37" spans="1:20" x14ac:dyDescent="0.25">
      <c r="H37" s="111">
        <v>20000</v>
      </c>
      <c r="K37" s="88">
        <v>10000000</v>
      </c>
      <c r="N37" s="89">
        <v>275000</v>
      </c>
      <c r="O37" t="s">
        <v>136</v>
      </c>
      <c r="P37" t="s">
        <v>94</v>
      </c>
      <c r="Q37" s="5" t="s">
        <v>95</v>
      </c>
      <c r="R37" s="5" t="s">
        <v>96</v>
      </c>
      <c r="S37" s="6">
        <v>15000</v>
      </c>
      <c r="T37" s="7">
        <v>30000</v>
      </c>
    </row>
    <row r="38" spans="1:20" ht="30" x14ac:dyDescent="0.25">
      <c r="H38" s="111"/>
      <c r="K38" s="88">
        <v>11000000</v>
      </c>
      <c r="N38" s="1">
        <v>300000</v>
      </c>
      <c r="O38" s="12" t="s">
        <v>137</v>
      </c>
      <c r="P38" t="s">
        <v>94</v>
      </c>
      <c r="Q38" s="5" t="s">
        <v>95</v>
      </c>
      <c r="R38" s="5" t="s">
        <v>96</v>
      </c>
      <c r="S38" s="6">
        <v>30000</v>
      </c>
      <c r="T38" s="7">
        <v>60000</v>
      </c>
    </row>
    <row r="39" spans="1:20" x14ac:dyDescent="0.25">
      <c r="H39" s="111"/>
      <c r="K39" s="88">
        <v>12000000</v>
      </c>
      <c r="N39" s="1">
        <v>325000</v>
      </c>
      <c r="O39" t="s">
        <v>138</v>
      </c>
      <c r="P39" t="s">
        <v>94</v>
      </c>
      <c r="Q39" s="5" t="s">
        <v>95</v>
      </c>
      <c r="R39" s="5" t="s">
        <v>96</v>
      </c>
      <c r="S39" s="6">
        <v>100000</v>
      </c>
      <c r="T39" s="7">
        <v>150000</v>
      </c>
    </row>
    <row r="40" spans="1:20" x14ac:dyDescent="0.25">
      <c r="H40" s="111"/>
      <c r="K40" s="88">
        <v>13000000</v>
      </c>
      <c r="N40" s="1">
        <v>350000</v>
      </c>
      <c r="O40" t="s">
        <v>139</v>
      </c>
      <c r="P40" t="s">
        <v>94</v>
      </c>
      <c r="Q40" s="5" t="s">
        <v>95</v>
      </c>
      <c r="R40" s="5" t="s">
        <v>96</v>
      </c>
      <c r="S40" s="6">
        <v>30000</v>
      </c>
      <c r="T40" s="7">
        <v>60000</v>
      </c>
    </row>
    <row r="41" spans="1:20" ht="35.25" customHeight="1" x14ac:dyDescent="0.25">
      <c r="A41" s="243"/>
      <c r="B41" s="177"/>
      <c r="C41" s="177"/>
      <c r="D41" s="177"/>
      <c r="E41" s="177"/>
      <c r="F41" s="177"/>
      <c r="H41" s="111"/>
      <c r="K41" s="88">
        <v>14000000</v>
      </c>
      <c r="N41" s="1">
        <v>375000</v>
      </c>
      <c r="O41" t="s">
        <v>140</v>
      </c>
      <c r="P41" t="s">
        <v>94</v>
      </c>
      <c r="S41" s="6">
        <v>1000</v>
      </c>
      <c r="T41" s="7">
        <v>1000</v>
      </c>
    </row>
    <row r="42" spans="1:20" x14ac:dyDescent="0.25">
      <c r="B42" s="244"/>
      <c r="C42" s="244"/>
      <c r="D42" s="244"/>
      <c r="E42" s="244"/>
      <c r="F42" s="244"/>
      <c r="H42" s="111"/>
      <c r="K42" s="88">
        <v>15000000</v>
      </c>
      <c r="N42" s="1">
        <v>400000</v>
      </c>
      <c r="O42" t="s">
        <v>141</v>
      </c>
      <c r="T42" t="s">
        <v>142</v>
      </c>
    </row>
    <row r="43" spans="1:20" x14ac:dyDescent="0.25">
      <c r="B43" s="244"/>
      <c r="C43" s="244"/>
      <c r="D43" s="244"/>
      <c r="E43" s="244"/>
      <c r="F43" s="244"/>
      <c r="H43" s="111"/>
      <c r="K43" s="88">
        <v>16000000</v>
      </c>
      <c r="N43" s="1"/>
      <c r="O43" t="s">
        <v>143</v>
      </c>
      <c r="T43" s="13">
        <v>10000</v>
      </c>
    </row>
    <row r="44" spans="1:20" x14ac:dyDescent="0.25">
      <c r="B44" s="244"/>
      <c r="C44" s="244"/>
      <c r="D44" s="244"/>
      <c r="E44" s="244"/>
      <c r="F44" s="244"/>
      <c r="H44" s="111"/>
      <c r="K44" s="88">
        <v>17000000</v>
      </c>
      <c r="N44" s="1"/>
      <c r="O44" t="s">
        <v>144</v>
      </c>
      <c r="T44" s="13">
        <v>75000</v>
      </c>
    </row>
    <row r="45" spans="1:20" x14ac:dyDescent="0.25">
      <c r="B45" s="244"/>
      <c r="C45" s="244"/>
      <c r="D45" s="244"/>
      <c r="E45" s="244"/>
      <c r="F45" s="244"/>
      <c r="H45" s="111"/>
      <c r="K45" s="88">
        <v>18000000</v>
      </c>
      <c r="N45" s="1"/>
      <c r="O45" t="s">
        <v>145</v>
      </c>
      <c r="T45" s="13">
        <v>35000</v>
      </c>
    </row>
    <row r="46" spans="1:20" x14ac:dyDescent="0.25">
      <c r="B46" s="244"/>
      <c r="C46" s="244"/>
      <c r="D46" s="244"/>
      <c r="E46" s="244"/>
      <c r="F46" s="244"/>
      <c r="H46" s="111"/>
      <c r="K46" s="88">
        <v>19000000</v>
      </c>
      <c r="N46" s="1"/>
      <c r="O46" t="s">
        <v>146</v>
      </c>
      <c r="T46" s="13">
        <v>125000</v>
      </c>
    </row>
    <row r="47" spans="1:20" x14ac:dyDescent="0.25">
      <c r="B47" s="244"/>
      <c r="C47" s="244"/>
      <c r="D47" s="244"/>
      <c r="E47" s="244"/>
      <c r="F47" s="244"/>
      <c r="H47" s="111"/>
      <c r="K47" s="88">
        <v>20000000</v>
      </c>
      <c r="N47" s="1"/>
      <c r="O47" t="s">
        <v>147</v>
      </c>
      <c r="S47" s="13">
        <v>150000</v>
      </c>
      <c r="T47" s="13">
        <v>200000</v>
      </c>
    </row>
    <row r="48" spans="1:20" x14ac:dyDescent="0.25">
      <c r="B48" s="244"/>
      <c r="C48" s="244"/>
      <c r="D48" s="244"/>
      <c r="E48" s="244"/>
      <c r="F48" s="244"/>
      <c r="H48" s="111"/>
      <c r="N48" s="1"/>
      <c r="O48" t="s">
        <v>148</v>
      </c>
      <c r="S48" s="13">
        <v>2500</v>
      </c>
      <c r="T48" s="13">
        <v>5000</v>
      </c>
    </row>
    <row r="49" spans="2:15" x14ac:dyDescent="0.25">
      <c r="B49" s="244"/>
      <c r="C49" s="244"/>
      <c r="D49" s="244"/>
      <c r="E49" s="244"/>
      <c r="F49" s="244"/>
      <c r="H49" s="111"/>
      <c r="N49" s="1"/>
      <c r="O49" t="s">
        <v>149</v>
      </c>
    </row>
    <row r="50" spans="2:15" x14ac:dyDescent="0.25">
      <c r="B50" s="244"/>
      <c r="C50" s="244"/>
      <c r="D50" s="244"/>
      <c r="E50" s="244"/>
      <c r="F50" s="244"/>
      <c r="H50" s="111"/>
    </row>
    <row r="51" spans="2:15" x14ac:dyDescent="0.25">
      <c r="B51" s="244"/>
      <c r="C51" s="244"/>
      <c r="D51" s="244"/>
      <c r="E51" s="244"/>
      <c r="F51" s="244"/>
      <c r="H51" s="111"/>
    </row>
    <row r="52" spans="2:15" x14ac:dyDescent="0.25">
      <c r="B52" s="244"/>
      <c r="C52" s="244"/>
      <c r="D52" s="244"/>
      <c r="E52" s="244"/>
      <c r="F52" s="244"/>
      <c r="H52" s="111"/>
    </row>
    <row r="53" spans="2:15" x14ac:dyDescent="0.25">
      <c r="B53" s="244"/>
      <c r="C53" s="244"/>
      <c r="D53" s="244"/>
      <c r="E53" s="244"/>
      <c r="F53" s="244"/>
    </row>
    <row r="54" spans="2:15" x14ac:dyDescent="0.25">
      <c r="B54" s="244"/>
      <c r="C54" s="244"/>
      <c r="D54" s="244"/>
      <c r="E54" s="244"/>
      <c r="F54" s="244"/>
    </row>
    <row r="55" spans="2:15" x14ac:dyDescent="0.25">
      <c r="B55" s="244"/>
      <c r="C55" s="244"/>
      <c r="D55" s="244"/>
      <c r="E55" s="244"/>
      <c r="F55" s="244"/>
    </row>
    <row r="56" spans="2:15" x14ac:dyDescent="0.25">
      <c r="B56" s="244"/>
      <c r="C56" s="244"/>
      <c r="D56" s="244"/>
      <c r="E56" s="244"/>
      <c r="F56" s="244"/>
    </row>
    <row r="57" spans="2:15" x14ac:dyDescent="0.25">
      <c r="B57" s="244"/>
      <c r="C57" s="244"/>
      <c r="D57" s="244"/>
      <c r="E57" s="244"/>
      <c r="F57" s="244"/>
    </row>
  </sheetData>
  <mergeCells count="2">
    <mergeCell ref="Q1:R1"/>
    <mergeCell ref="S1:T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F364B-BB9C-4962-8C4A-979CDF57B1A1}">
  <dimension ref="A1:B26"/>
  <sheetViews>
    <sheetView workbookViewId="0">
      <selection activeCell="C3" sqref="C3"/>
    </sheetView>
  </sheetViews>
  <sheetFormatPr defaultRowHeight="15" x14ac:dyDescent="0.25"/>
  <cols>
    <col min="1" max="1" width="13.5703125" customWidth="1"/>
    <col min="2" max="2" width="64.140625" customWidth="1"/>
  </cols>
  <sheetData>
    <row r="1" spans="1:2" x14ac:dyDescent="0.25">
      <c r="A1" s="379" t="s">
        <v>217</v>
      </c>
      <c r="B1" s="379"/>
    </row>
    <row r="2" spans="1:2" x14ac:dyDescent="0.25">
      <c r="A2" t="s">
        <v>215</v>
      </c>
      <c r="B2" s="47" t="s">
        <v>216</v>
      </c>
    </row>
    <row r="3" spans="1:2" ht="60" x14ac:dyDescent="0.25">
      <c r="A3" s="242">
        <v>45224</v>
      </c>
      <c r="B3" s="177" t="s">
        <v>219</v>
      </c>
    </row>
    <row r="4" spans="1:2" x14ac:dyDescent="0.25">
      <c r="A4" s="14"/>
      <c r="B4" s="177"/>
    </row>
    <row r="5" spans="1:2" x14ac:dyDescent="0.25">
      <c r="A5" s="14"/>
      <c r="B5" s="177"/>
    </row>
    <row r="6" spans="1:2" x14ac:dyDescent="0.25">
      <c r="A6" s="14"/>
      <c r="B6" s="177"/>
    </row>
    <row r="7" spans="1:2" x14ac:dyDescent="0.25">
      <c r="A7" s="14"/>
      <c r="B7" s="177"/>
    </row>
    <row r="8" spans="1:2" x14ac:dyDescent="0.25">
      <c r="A8" s="14"/>
      <c r="B8" s="177"/>
    </row>
    <row r="9" spans="1:2" x14ac:dyDescent="0.25">
      <c r="A9" s="14"/>
      <c r="B9" s="177"/>
    </row>
    <row r="10" spans="1:2" x14ac:dyDescent="0.25">
      <c r="A10" s="14"/>
      <c r="B10" s="177"/>
    </row>
    <row r="11" spans="1:2" x14ac:dyDescent="0.25">
      <c r="A11" s="14"/>
      <c r="B11" s="177"/>
    </row>
    <row r="12" spans="1:2" x14ac:dyDescent="0.25">
      <c r="A12" s="14"/>
      <c r="B12" s="177"/>
    </row>
    <row r="13" spans="1:2" x14ac:dyDescent="0.25">
      <c r="A13" s="14"/>
      <c r="B13" s="177"/>
    </row>
    <row r="14" spans="1:2" x14ac:dyDescent="0.25">
      <c r="A14" s="14"/>
      <c r="B14" s="177"/>
    </row>
    <row r="15" spans="1:2" x14ac:dyDescent="0.25">
      <c r="A15" s="14"/>
      <c r="B15" s="177"/>
    </row>
    <row r="16" spans="1:2" x14ac:dyDescent="0.25">
      <c r="A16" s="14"/>
      <c r="B16" s="177"/>
    </row>
    <row r="17" spans="1:2" x14ac:dyDescent="0.25">
      <c r="A17" s="14"/>
      <c r="B17" s="177"/>
    </row>
    <row r="18" spans="1:2" x14ac:dyDescent="0.25">
      <c r="A18" s="14"/>
      <c r="B18" s="177"/>
    </row>
    <row r="19" spans="1:2" x14ac:dyDescent="0.25">
      <c r="A19" s="14"/>
      <c r="B19" s="177"/>
    </row>
    <row r="20" spans="1:2" x14ac:dyDescent="0.25">
      <c r="A20" s="14"/>
      <c r="B20" s="177"/>
    </row>
    <row r="21" spans="1:2" x14ac:dyDescent="0.25">
      <c r="A21" s="14"/>
      <c r="B21" s="177"/>
    </row>
    <row r="22" spans="1:2" x14ac:dyDescent="0.25">
      <c r="A22" s="14"/>
      <c r="B22" s="177"/>
    </row>
    <row r="23" spans="1:2" x14ac:dyDescent="0.25">
      <c r="A23" s="14"/>
      <c r="B23" s="177"/>
    </row>
    <row r="24" spans="1:2" x14ac:dyDescent="0.25">
      <c r="A24" s="14"/>
      <c r="B24" s="177"/>
    </row>
    <row r="25" spans="1:2" x14ac:dyDescent="0.25">
      <c r="A25" s="14"/>
      <c r="B25" s="177"/>
    </row>
    <row r="26" spans="1:2" x14ac:dyDescent="0.25">
      <c r="A26" s="14"/>
      <c r="B26" s="177"/>
    </row>
  </sheetData>
  <mergeCells count="1">
    <mergeCell ref="A1:B1"/>
  </mergeCell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8 W 0 Q V y 6 u y B y l A A A A 9 w A A A B I A H A B D b 2 5 m a W c v U G F j a 2 F n Z S 5 4 b W w g o h g A K K A U A A A A A A A A A A A A A A A A A A A A A A A A A A A A h Y + 9 D o I w H M R f h X S n X z g Y 8 q c M r p K Y E I 1 r U y o 2 Q j G 0 W N 7 N w U f y F c Q o 6 u Z 4 d 7 9 L 7 u 7 X G + R j 2 0 Q X 3 T v T 2 Q w x T F G k r e o q Y + s M D f 4 Q L 1 E u Y C P V S d Y 6 m m D r 0 t G Z D B 2 9 P 6 e E h B B w S H D X 1 4 R T y s i + W J f q q F s Z G + u 8 t E q j T 6 v 6 3 0 I C d q 8 x g m P G F p h z n m A K Z H a h M P Z L 8 G n w M / 0 x Y T U 0 f u i 1 0 D b e l k B m C e R 9 Q j w A U E s D B B Q A A g A I A P F t E F c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x b R B X K I p H u A 4 A A A A R A A A A E w A c A E Z v c m 1 1 b G F z L 1 N l Y 3 R p b 2 4 x L m 0 g o h g A K K A U A A A A A A A A A A A A A A A A A A A A A A A A A A A A K 0 5 N L s n M z 1 M I h t C G 1 g B Q S w E C L Q A U A A I A C A D x b R B X L q 7 I H K U A A A D 3 A A A A E g A A A A A A A A A A A A A A A A A A A A A A Q 2 9 u Z m l n L 1 B h Y 2 t h Z 2 U u e G 1 s U E s B A i 0 A F A A C A A g A 8 W 0 Q V w / K 6 a u k A A A A 6 Q A A A B M A A A A A A A A A A A A A A A A A 8 Q A A A F t D b 2 5 0 Z W 5 0 X 1 R 5 c G V z X S 5 4 b W x Q S w E C L Q A U A A I A C A D x b R B X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c x E I c t 5 m G 0 G r J s o n j r u 6 9 g A A A A A C A A A A A A A D Z g A A w A A A A B A A A A D x g u F 7 S 6 z K 8 K l G U 8 f 8 + N g B A A A A A A S A A A C g A A A A E A A A A K i + j 6 Q / L 5 C S g r u 6 9 D 5 q 7 y d Q A A A A d T s o 7 P 8 5 0 6 f p C N Z D P e a W H j Z n Q C a c 3 z s n F K 6 / l k L v s i J B V f e m T J u v N b W f q E B c m g y f 5 6 J a F I 9 D / Y 3 v J C b S Z 7 w O F J 3 H k H V 7 F 6 T E r h m v L 2 G P p A w U A A A A Q F p R I 2 T 7 8 i s n d I C J f C Z T V y o b L 1 c = < / D a t a M a s h u p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Order xmlns="272221b6-5ce8-435b-bb88-0bb3f742903e" xsi:nil="true"/>
    <Category xmlns="272221b6-5ce8-435b-bb88-0bb3f742903e">Response to USDOT Request</Category>
    <URL xmlns="http://schemas.microsoft.com/sharepoint/v3">
      <Url xsi:nil="true"/>
      <Description xsi:nil="true"/>
    </URL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D3971040F2424FA5BE87FA97F2D4F3" ma:contentTypeVersion="6" ma:contentTypeDescription="Create a new document." ma:contentTypeScope="" ma:versionID="81ea126f60aec2987b9cff51a495d877">
  <xsd:schema xmlns:xsd="http://www.w3.org/2001/XMLSchema" xmlns:xs="http://www.w3.org/2001/XMLSchema" xmlns:p="http://schemas.microsoft.com/office/2006/metadata/properties" xmlns:ns1="http://schemas.microsoft.com/sharepoint/v3" xmlns:ns2="272221b6-5ce8-435b-bb88-0bb3f742903e" xmlns:ns3="16f00c2e-ac5c-418b-9f13-a0771dbd417d" targetNamespace="http://schemas.microsoft.com/office/2006/metadata/properties" ma:root="true" ma:fieldsID="37e0ec6901b06ce6bed4296a68c72ee2" ns1:_="" ns2:_="" ns3:_="">
    <xsd:import namespace="http://schemas.microsoft.com/sharepoint/v3"/>
    <xsd:import namespace="272221b6-5ce8-435b-bb88-0bb3f742903e"/>
    <xsd:import namespace="16f00c2e-ac5c-418b-9f13-a0771dbd417d"/>
    <xsd:element name="properties">
      <xsd:complexType>
        <xsd:sequence>
          <xsd:element name="documentManagement">
            <xsd:complexType>
              <xsd:all>
                <xsd:element ref="ns1:URL" minOccurs="0"/>
                <xsd:element ref="ns2:Category" minOccurs="0"/>
                <xsd:element ref="ns2:SortOrder" minOccurs="0"/>
                <xsd:element ref="ns3:_dlc_DocId" minOccurs="0"/>
                <xsd:element ref="ns3:_dlc_DocIdUrl" minOccurs="0"/>
                <xsd:element ref="ns3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2" nillable="true" ma:displayName="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StartDate" ma:index="10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1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2221b6-5ce8-435b-bb88-0bb3f742903e" elementFormDefault="qualified">
    <xsd:import namespace="http://schemas.microsoft.com/office/2006/documentManagement/types"/>
    <xsd:import namespace="http://schemas.microsoft.com/office/infopath/2007/PartnerControls"/>
    <xsd:element name="Category" ma:index="3" nillable="true" ma:displayName="Category" ma:format="Dropdown" ma:internalName="Category" ma:readOnly="false">
      <xsd:simpleType>
        <xsd:restriction base="dms:Choice">
          <xsd:enumeration value="Appendices and Supporting Information"/>
          <xsd:enumeration value="Application Information"/>
          <xsd:enumeration value="Business"/>
          <xsd:enumeration value="Benefit-Cost Analysis"/>
          <xsd:enumeration value="Letters of Support"/>
          <xsd:enumeration value="NC Government"/>
          <xsd:enumeration value="Organizations"/>
          <xsd:enumeration value="Criterion 1"/>
          <xsd:enumeration value="Criterion 2"/>
          <xsd:enumeration value="Criterion 3"/>
          <xsd:enumeration value="Criterion 4"/>
          <xsd:enumeration value="Criterion 5"/>
          <xsd:enumeration value="Criterion 6"/>
          <xsd:enumeration value="Response to USDOT Request"/>
        </xsd:restriction>
      </xsd:simpleType>
    </xsd:element>
    <xsd:element name="SortOrder" ma:index="4" nillable="true" ma:displayName="SortOrder" ma:decimals="0" ma:internalName="SortOrder" ma:readOnly="false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f00c2e-ac5c-418b-9f13-a0771dbd417d" elementFormDefault="qualified">
    <xsd:import namespace="http://schemas.microsoft.com/office/2006/documentManagement/types"/>
    <xsd:import namespace="http://schemas.microsoft.com/office/infopath/2007/PartnerControls"/>
    <xsd:element name="_dlc_DocId" ma:index="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9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6107C726-9EFE-4EA8-A88B-45522A7FED36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78B772CE-1130-473A-9C28-81B5D960F1B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CFCC905-48A8-44A8-9C24-B8D4BB1182F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4C768B4-64D3-40E1-B641-DB2E3F976C0D}"/>
</file>

<file path=customXml/itemProps5.xml><?xml version="1.0" encoding="utf-8"?>
<ds:datastoreItem xmlns:ds="http://schemas.openxmlformats.org/officeDocument/2006/customXml" ds:itemID="{E93A6501-B9BF-4C21-AAF1-5EB998F6D2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For Requestors</vt:lpstr>
      <vt:lpstr>For Estimators</vt:lpstr>
      <vt:lpstr>For ROW Office</vt:lpstr>
      <vt:lpstr>Project Notes</vt:lpstr>
      <vt:lpstr>Cost Estimate Report</vt:lpstr>
      <vt:lpstr>Reference</vt:lpstr>
      <vt:lpstr>ChangeLog</vt:lpstr>
      <vt:lpstr>Estimators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 Estimate Request Update Final</dc:title>
  <dc:subject/>
  <dc:creator>Hale, J. Christopher</dc:creator>
  <cp:keywords/>
  <dc:description/>
  <cp:lastModifiedBy>Tracey C. Jackson</cp:lastModifiedBy>
  <cp:revision/>
  <dcterms:created xsi:type="dcterms:W3CDTF">2023-05-30T18:13:05Z</dcterms:created>
  <dcterms:modified xsi:type="dcterms:W3CDTF">2023-12-04T14:31:08Z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0x0101002CD3971040F2424FA5BE87FA97F2D4F3</vt:lpwstr>
  </property>
  <property fmtid="{D5CDD505-2E9C-101B-9397-08002B2CF9AE}" pid="3" name="Order">
    <vt:r8>2400</vt:r8>
  </property>
</Properties>
</file>